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OneDrive\GEMIS\data\results\GEMIS 4.9\"/>
    </mc:Choice>
  </mc:AlternateContent>
  <bookViews>
    <workbookView xWindow="1356" yWindow="168" windowWidth="17472" windowHeight="11472" tabRatio="917"/>
  </bookViews>
  <sheets>
    <sheet name="Einführung" sheetId="47" r:id="rId1"/>
    <sheet name="Information zu den Daten" sheetId="1" r:id="rId2"/>
    <sheet name="Hinweis zu KEA-KEV" sheetId="4" r:id="rId3"/>
    <sheet name="weitere Hinweise" sheetId="5" r:id="rId4"/>
    <sheet name="handy_figures" sheetId="46" r:id="rId5"/>
    <sheet name="Heizen (en) 2010" sheetId="48" r:id="rId6"/>
    <sheet name="Wärme-end 2010" sheetId="19" r:id="rId7"/>
    <sheet name="Strom DE 2010" sheetId="22" r:id="rId8"/>
    <sheet name="Strom DE 2010-2030" sheetId="49" r:id="rId9"/>
    <sheet name="Pkw DE 2010-2030" sheetId="50" r:id="rId10"/>
    <sheet name="Vorketten Öl-Gas 2010" sheetId="45" r:id="rId11"/>
    <sheet name="Vorketten Kohle 2010" sheetId="7" r:id="rId12"/>
    <sheet name="Vorketten Uran" sheetId="8" r:id="rId13"/>
    <sheet name="Vorketten Bio-Anbau (fest)" sheetId="12" r:id="rId14"/>
    <sheet name="Vorketten Bio-Anbau (Öle)" sheetId="13" r:id="rId15"/>
  </sheets>
  <definedNames>
    <definedName name="HTML_CodePage" hidden="1">1252</definedName>
    <definedName name="HTML_Control" localSheetId="4" hidden="1">{"'Verkehr-Personen'!$A$5:$J$26"}</definedName>
    <definedName name="HTML_Control" localSheetId="5" hidden="1">{"'Verkehr-Personen'!$A$5:$J$26"}</definedName>
    <definedName name="HTML_Control" localSheetId="10" hidden="1">{"'Verkehr-Personen'!$A$5:$J$26"}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motorraf" localSheetId="4" hidden="1">{"'Verkehr-Personen'!$A$5:$J$26"}</definedName>
    <definedName name="motorraf" localSheetId="5" hidden="1">{"'Verkehr-Personen'!$A$5:$J$26"}</definedName>
    <definedName name="motorraf" localSheetId="10" hidden="1">{"'Verkehr-Personen'!$A$5:$J$26"}</definedName>
    <definedName name="motorraf" hidden="1">{"'Verkehr-Personen'!$A$5:$J$26"}</definedName>
    <definedName name="t" localSheetId="4" hidden="1">{"'Verkehr-Personen'!$A$5:$J$26"}</definedName>
    <definedName name="t" localSheetId="5" hidden="1">{"'Verkehr-Personen'!$A$5:$J$26"}</definedName>
    <definedName name="t" localSheetId="10" hidden="1">{"'Verkehr-Personen'!$A$5:$J$26"}</definedName>
    <definedName name="t" hidden="1">{"'Verkehr-Personen'!$A$5:$J$26"}</definedName>
    <definedName name="Verkehr2" localSheetId="4" hidden="1">{"'Verkehr-Personen'!$A$5:$J$26"}</definedName>
    <definedName name="Verkehr2" localSheetId="5" hidden="1">{"'Verkehr-Personen'!$A$5:$J$26"}</definedName>
    <definedName name="Verkehr2" localSheetId="10" hidden="1">{"'Verkehr-Personen'!$A$5:$J$26"}</definedName>
    <definedName name="Verkehr2" hidden="1">{"'Verkehr-Personen'!$A$5:$J$26"}</definedName>
    <definedName name="VerkehrPkwKlassen" localSheetId="4" hidden="1">{"'Verkehr-Personen'!$A$5:$J$26"}</definedName>
    <definedName name="VerkehrPkwKlassen" localSheetId="5" hidden="1">{"'Verkehr-Personen'!$A$5:$J$26"}</definedName>
    <definedName name="VerkehrPkwKlassen" localSheetId="10" hidden="1">{"'Verkehr-Personen'!$A$5:$J$26"}</definedName>
    <definedName name="VerkehrPkwKlassen" hidden="1">{"'Verkehr-Personen'!$A$5:$J$26"}</definedName>
  </definedNames>
  <calcPr calcId="152511"/>
</workbook>
</file>

<file path=xl/calcChain.xml><?xml version="1.0" encoding="utf-8"?>
<calcChain xmlns="http://schemas.openxmlformats.org/spreadsheetml/2006/main">
  <c r="A51" i="19" l="1"/>
  <c r="A87" i="49" l="1"/>
  <c r="A86" i="49"/>
  <c r="A1" i="50"/>
  <c r="A1" i="49"/>
  <c r="A1" i="22"/>
  <c r="A1" i="19"/>
  <c r="A1" i="48"/>
  <c r="A1" i="13"/>
  <c r="A1" i="12"/>
  <c r="A1" i="8"/>
  <c r="A1" i="7"/>
  <c r="A1" i="45"/>
  <c r="A1" i="46"/>
  <c r="E1" i="1"/>
  <c r="D1" i="1"/>
  <c r="B1" i="1"/>
  <c r="A110" i="49"/>
  <c r="A109" i="49"/>
  <c r="A108" i="49"/>
  <c r="A85" i="49"/>
  <c r="A74" i="49"/>
  <c r="A73" i="49"/>
  <c r="A64" i="49"/>
  <c r="A63" i="49"/>
  <c r="A62" i="49"/>
  <c r="A50" i="49"/>
  <c r="A51" i="49"/>
  <c r="A41" i="49"/>
  <c r="A40" i="49"/>
  <c r="A39" i="49"/>
  <c r="A46" i="49"/>
  <c r="A36" i="49"/>
  <c r="A115" i="49"/>
  <c r="A116" i="49"/>
  <c r="A105" i="49"/>
  <c r="A92" i="49"/>
  <c r="A82" i="49"/>
  <c r="A59" i="49"/>
  <c r="A69" i="49"/>
  <c r="A104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54" i="45"/>
  <c r="A54" i="7"/>
  <c r="A54" i="8"/>
  <c r="A54" i="12"/>
  <c r="A54" i="13"/>
  <c r="A54" i="48"/>
  <c r="A54" i="19"/>
  <c r="A54" i="49"/>
  <c r="A31" i="45"/>
  <c r="A31" i="7"/>
  <c r="A31" i="8"/>
  <c r="A31" i="12"/>
  <c r="A31" i="13"/>
  <c r="A31" i="48"/>
  <c r="A31" i="19"/>
  <c r="A31" i="22"/>
  <c r="A31" i="49"/>
  <c r="A77" i="50"/>
  <c r="B100" i="50"/>
  <c r="A54" i="50"/>
  <c r="A31" i="50"/>
  <c r="A120" i="50"/>
  <c r="A119" i="50"/>
  <c r="A97" i="50"/>
  <c r="A96" i="50"/>
  <c r="A74" i="50"/>
  <c r="A73" i="50"/>
  <c r="A72" i="50"/>
  <c r="A51" i="50"/>
  <c r="A50" i="50"/>
  <c r="A120" i="49"/>
  <c r="A119" i="49"/>
  <c r="A118" i="49"/>
  <c r="A117" i="49"/>
  <c r="A114" i="49"/>
  <c r="A113" i="49"/>
  <c r="A112" i="49"/>
  <c r="A111" i="49"/>
  <c r="A107" i="49"/>
  <c r="A106" i="49"/>
  <c r="A104" i="49"/>
  <c r="A97" i="49"/>
  <c r="A96" i="49"/>
  <c r="A95" i="49"/>
  <c r="A94" i="49"/>
  <c r="A93" i="49"/>
  <c r="A91" i="49"/>
  <c r="A90" i="49"/>
  <c r="A89" i="49"/>
  <c r="A88" i="49"/>
  <c r="A84" i="49"/>
  <c r="A83" i="49"/>
  <c r="A81" i="49"/>
  <c r="A72" i="49"/>
  <c r="A71" i="49"/>
  <c r="A70" i="49"/>
  <c r="A68" i="49"/>
  <c r="A67" i="49"/>
  <c r="A66" i="49"/>
  <c r="A65" i="49"/>
  <c r="A61" i="49"/>
  <c r="A60" i="49"/>
  <c r="A58" i="49"/>
  <c r="A49" i="49"/>
  <c r="A48" i="49"/>
  <c r="A47" i="49"/>
  <c r="A45" i="49"/>
  <c r="A44" i="49"/>
  <c r="A43" i="49"/>
  <c r="A42" i="49"/>
  <c r="A38" i="49"/>
  <c r="A37" i="49"/>
  <c r="A35" i="49"/>
  <c r="A118" i="50"/>
  <c r="A117" i="50"/>
  <c r="A116" i="50"/>
  <c r="A115" i="50"/>
  <c r="A114" i="50"/>
  <c r="A113" i="50"/>
  <c r="A112" i="50"/>
  <c r="A111" i="50"/>
  <c r="A110" i="50"/>
  <c r="A109" i="50"/>
  <c r="A108" i="50"/>
  <c r="A107" i="50"/>
  <c r="A106" i="50"/>
  <c r="A105" i="50"/>
  <c r="A104" i="50"/>
  <c r="A95" i="50"/>
  <c r="A94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67" i="50"/>
  <c r="A71" i="50"/>
  <c r="A70" i="50"/>
  <c r="A69" i="50"/>
  <c r="A68" i="50"/>
  <c r="A66" i="50"/>
  <c r="A65" i="50"/>
  <c r="A64" i="50"/>
  <c r="A63" i="50"/>
  <c r="A62" i="50"/>
  <c r="A61" i="50"/>
  <c r="A60" i="50"/>
  <c r="A59" i="50"/>
  <c r="A58" i="50"/>
  <c r="A49" i="50"/>
  <c r="A48" i="50"/>
  <c r="A47" i="50"/>
  <c r="A46" i="50"/>
  <c r="A45" i="50"/>
  <c r="A44" i="50"/>
  <c r="A43" i="50"/>
  <c r="A42" i="50"/>
  <c r="A41" i="50"/>
  <c r="A40" i="50"/>
  <c r="A39" i="50"/>
  <c r="A38" i="50"/>
  <c r="A37" i="50"/>
  <c r="A36" i="50"/>
  <c r="A35" i="50"/>
  <c r="A103" i="50"/>
  <c r="A102" i="50"/>
  <c r="A101" i="50"/>
  <c r="A80" i="50"/>
  <c r="A79" i="50"/>
  <c r="A78" i="50"/>
  <c r="A57" i="50"/>
  <c r="A56" i="50"/>
  <c r="A55" i="50"/>
  <c r="A34" i="50"/>
  <c r="A33" i="50"/>
  <c r="A32" i="50"/>
  <c r="A74" i="22"/>
  <c r="A58" i="22"/>
  <c r="A35" i="22"/>
  <c r="A51" i="22"/>
  <c r="A50" i="22"/>
  <c r="A49" i="22"/>
  <c r="A48" i="22"/>
  <c r="A47" i="22"/>
  <c r="A46" i="22"/>
  <c r="A45" i="22"/>
  <c r="A44" i="22"/>
  <c r="A43" i="22"/>
  <c r="A103" i="49"/>
  <c r="A102" i="49"/>
  <c r="A101" i="49"/>
  <c r="A80" i="49"/>
  <c r="A79" i="49"/>
  <c r="A78" i="49"/>
  <c r="A57" i="49"/>
  <c r="A56" i="49"/>
  <c r="A55" i="49"/>
  <c r="A34" i="49"/>
  <c r="A33" i="49"/>
  <c r="A32" i="49"/>
  <c r="H10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A120" i="22"/>
  <c r="A119" i="22"/>
  <c r="A118" i="22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3" i="22"/>
  <c r="A102" i="22"/>
  <c r="A101" i="22"/>
  <c r="A97" i="22"/>
  <c r="A80" i="22"/>
  <c r="A79" i="22"/>
  <c r="A78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7" i="22"/>
  <c r="A56" i="22"/>
  <c r="A55" i="22"/>
  <c r="A42" i="22"/>
  <c r="A41" i="22"/>
  <c r="A40" i="22"/>
  <c r="A39" i="22"/>
  <c r="A38" i="22"/>
  <c r="A37" i="22"/>
  <c r="A36" i="22"/>
  <c r="A34" i="22"/>
  <c r="A33" i="22"/>
  <c r="A32" i="22"/>
  <c r="A120" i="19"/>
  <c r="A119" i="19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120" i="48"/>
  <c r="A119" i="48"/>
  <c r="A118" i="48"/>
  <c r="A117" i="48"/>
  <c r="A116" i="48"/>
  <c r="A115" i="48"/>
  <c r="A114" i="48"/>
  <c r="A113" i="48"/>
  <c r="A112" i="48"/>
  <c r="A111" i="48"/>
  <c r="A110" i="48"/>
  <c r="A109" i="48"/>
  <c r="A108" i="48"/>
  <c r="A107" i="48"/>
  <c r="A106" i="48"/>
  <c r="A105" i="48"/>
  <c r="A104" i="48"/>
  <c r="A103" i="48"/>
  <c r="A102" i="48"/>
  <c r="A101" i="48"/>
  <c r="A97" i="48"/>
  <c r="A96" i="48"/>
  <c r="A95" i="48"/>
  <c r="A94" i="48"/>
  <c r="A93" i="48"/>
  <c r="A92" i="48"/>
  <c r="A91" i="48"/>
  <c r="A90" i="48"/>
  <c r="A89" i="48"/>
  <c r="A88" i="48"/>
  <c r="A87" i="48"/>
  <c r="A86" i="48"/>
  <c r="A85" i="48"/>
  <c r="A84" i="48"/>
  <c r="A83" i="48"/>
  <c r="A82" i="48"/>
  <c r="A81" i="48"/>
  <c r="A80" i="48"/>
  <c r="A79" i="48"/>
  <c r="A78" i="48"/>
  <c r="A74" i="48"/>
  <c r="A73" i="48"/>
  <c r="A72" i="48"/>
  <c r="A71" i="48"/>
  <c r="A70" i="48"/>
  <c r="A69" i="48"/>
  <c r="A68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1" i="48"/>
  <c r="A50" i="48"/>
  <c r="A49" i="48"/>
  <c r="A48" i="48"/>
  <c r="A47" i="48"/>
  <c r="A46" i="48"/>
  <c r="A45" i="48"/>
  <c r="A44" i="48"/>
  <c r="A43" i="48"/>
  <c r="A42" i="48"/>
  <c r="A41" i="48"/>
  <c r="A40" i="48"/>
  <c r="A39" i="48"/>
  <c r="A38" i="48"/>
  <c r="A37" i="48"/>
  <c r="A36" i="48"/>
  <c r="A35" i="48"/>
  <c r="A34" i="48"/>
  <c r="A33" i="48"/>
  <c r="A32" i="48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120" i="45"/>
  <c r="A119" i="45"/>
  <c r="A118" i="45"/>
  <c r="A117" i="45"/>
  <c r="A116" i="45"/>
  <c r="A115" i="45"/>
  <c r="A114" i="45"/>
  <c r="A113" i="45"/>
  <c r="A112" i="45"/>
  <c r="A111" i="45"/>
  <c r="A110" i="45"/>
  <c r="A109" i="45"/>
  <c r="A108" i="45"/>
  <c r="A107" i="45"/>
  <c r="A106" i="45"/>
  <c r="A105" i="45"/>
  <c r="A104" i="45"/>
  <c r="A103" i="45"/>
  <c r="A102" i="45"/>
  <c r="A101" i="45"/>
  <c r="A97" i="45"/>
  <c r="A96" i="45"/>
  <c r="A95" i="45"/>
  <c r="A94" i="45"/>
  <c r="A93" i="45"/>
  <c r="A92" i="45"/>
  <c r="A91" i="45"/>
  <c r="A90" i="45"/>
  <c r="A89" i="45"/>
  <c r="A88" i="45"/>
  <c r="A87" i="45"/>
  <c r="A86" i="45"/>
  <c r="A85" i="45"/>
  <c r="A84" i="45"/>
  <c r="A83" i="45"/>
  <c r="A82" i="45"/>
  <c r="A81" i="45"/>
  <c r="A80" i="45"/>
  <c r="A79" i="45"/>
  <c r="A78" i="45"/>
  <c r="A74" i="45"/>
  <c r="A73" i="45"/>
  <c r="A72" i="45"/>
  <c r="A71" i="45"/>
  <c r="A70" i="45"/>
  <c r="A69" i="45"/>
  <c r="A68" i="45"/>
  <c r="A67" i="45"/>
  <c r="A66" i="45"/>
  <c r="A65" i="45"/>
  <c r="A64" i="45"/>
  <c r="A63" i="45"/>
  <c r="A62" i="45"/>
  <c r="A61" i="45"/>
  <c r="A60" i="45"/>
  <c r="A59" i="45"/>
  <c r="A58" i="45"/>
  <c r="A57" i="45"/>
  <c r="A56" i="45"/>
  <c r="A55" i="45"/>
  <c r="A51" i="45"/>
  <c r="A50" i="45"/>
  <c r="A49" i="45"/>
  <c r="A48" i="45"/>
  <c r="A47" i="45"/>
  <c r="A46" i="45"/>
  <c r="A45" i="45"/>
  <c r="A44" i="45"/>
  <c r="A43" i="45"/>
  <c r="A42" i="45"/>
  <c r="A41" i="45"/>
  <c r="A40" i="45"/>
  <c r="A39" i="45"/>
  <c r="A38" i="45"/>
  <c r="A37" i="45"/>
  <c r="A36" i="45"/>
  <c r="A35" i="45"/>
  <c r="A34" i="45"/>
  <c r="A33" i="45"/>
  <c r="A32" i="45"/>
  <c r="A41" i="46"/>
  <c r="A40" i="46"/>
  <c r="A39" i="46"/>
  <c r="A38" i="46"/>
  <c r="A37" i="46"/>
  <c r="A36" i="46"/>
  <c r="A35" i="46"/>
  <c r="A34" i="46"/>
  <c r="A33" i="46"/>
  <c r="A32" i="46"/>
  <c r="A120" i="46"/>
  <c r="A119" i="46"/>
  <c r="A118" i="46"/>
  <c r="A117" i="46"/>
  <c r="A116" i="46"/>
  <c r="A115" i="46"/>
  <c r="A114" i="46"/>
  <c r="A113" i="46"/>
  <c r="A112" i="46"/>
  <c r="A111" i="46"/>
  <c r="A110" i="46"/>
  <c r="A109" i="46"/>
  <c r="A108" i="46"/>
  <c r="A107" i="46"/>
  <c r="A106" i="46"/>
  <c r="A105" i="46"/>
  <c r="A104" i="46"/>
  <c r="A103" i="46"/>
  <c r="A102" i="46"/>
  <c r="A101" i="46"/>
  <c r="A97" i="46"/>
  <c r="A96" i="46"/>
  <c r="A95" i="46"/>
  <c r="A94" i="46"/>
  <c r="A93" i="46"/>
  <c r="A92" i="46"/>
  <c r="A91" i="46"/>
  <c r="A90" i="46"/>
  <c r="A89" i="46"/>
  <c r="A88" i="46"/>
  <c r="A87" i="46"/>
  <c r="A86" i="46"/>
  <c r="A85" i="46"/>
  <c r="A84" i="46"/>
  <c r="A83" i="46"/>
  <c r="A82" i="46"/>
  <c r="A81" i="46"/>
  <c r="A80" i="46"/>
  <c r="A79" i="46"/>
  <c r="A78" i="46"/>
  <c r="A74" i="46"/>
  <c r="A73" i="46"/>
  <c r="A72" i="46"/>
  <c r="A71" i="46"/>
  <c r="A70" i="46"/>
  <c r="A69" i="46"/>
  <c r="A68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1" i="46"/>
  <c r="A50" i="46"/>
  <c r="A49" i="46"/>
  <c r="A48" i="46"/>
  <c r="A47" i="46"/>
  <c r="A46" i="46"/>
  <c r="A45" i="46"/>
  <c r="A44" i="46"/>
  <c r="A43" i="46"/>
  <c r="A42" i="46"/>
</calcChain>
</file>

<file path=xl/sharedStrings.xml><?xml version="1.0" encoding="utf-8"?>
<sst xmlns="http://schemas.openxmlformats.org/spreadsheetml/2006/main" count="866" uniqueCount="478">
  <si>
    <t>relevanten Lebenswegabschnitte gegeben ist, daher sind sie hier nicht aufgeführt (aber in GEMIS enthalten).</t>
  </si>
  <si>
    <t>inputbezogene Wärmebereitstellung durch industriellen Steinkohle-Kessel mit Wirbelschichtfeuerung</t>
  </si>
  <si>
    <t xml:space="preserve">großes Steinkohle-Kraftwerk für Importsteinkohle-Mix, frei Netzeinspeisung </t>
  </si>
  <si>
    <t xml:space="preserve">großes Erdgas-Kraftwerk mit Gas- und Dampfturbine (Kombiblock), frei Netzeinspeisung </t>
  </si>
  <si>
    <t>Erdgas-Blockheizkraftwerk mit 50 kW elektrisch, energiebezogen alloziert (nur Effekte für KWK-Strom)</t>
  </si>
  <si>
    <t>Erdgas-Blockheizkraftwerk mit 500 kW elektrisch, energiebezogen alloziert (nur Effekte für KWK-Strom)</t>
  </si>
  <si>
    <t>Erdgas-GuD-Heizkraftwerk mit 100 MW elektrisch, energiebezogen alloziert (nur Effekte für KWK-Strom)</t>
  </si>
  <si>
    <t>großes Laufwasser-Kraftwerk in Deutschland</t>
  </si>
  <si>
    <t>monokristallines Photovoltaik-Modul mit Rahmen und Wechselrichter, aber ohne Netzanbindung</t>
  </si>
  <si>
    <t>polykristallines Photovoltaik-Modul mit Rahmen und Wechselrichter, aber ohne Netzanbindung</t>
  </si>
  <si>
    <t>geothermisches Kraftwerk mit Organic Rankine Cycle (nur Strombereitstellung)</t>
  </si>
  <si>
    <t>Gasmotor mit 1 MW elektrisch für Deponiegas, ohne Wärmenutzung</t>
  </si>
  <si>
    <t>Klärgas-Blockheizkraftwerk mit 200 kW elektrisch, energiebezogen alloziert (nur Effekte für KWK-Strom)</t>
  </si>
  <si>
    <t>Biogas (aus Gülle) Blockheizkraftwerk mit 500 kW elektrisch, energiebezogen alloziert (nur Effekte für KWK-Strom)</t>
  </si>
  <si>
    <t>Altholz-Kraftwerk (Dampfturbine) mit 20 MW elektrisch ohne Wärmenutzung</t>
  </si>
  <si>
    <t>großer onshore-Windkraft-Park (10 x 1,8 MW elektrisch), ohne Netzanbindung</t>
  </si>
  <si>
    <t>Biogas (aus Mais, ohne LUC) BHKW mit 500 kW el., energiebezogen alloziert (nur Effekte für KWK-Strom)</t>
  </si>
  <si>
    <t>Rapsöl (ohne LUC) Dieselmotor-BHKW mit 1 MW el., energiebezogen alloziert (nur Effekte für KWK-Strom)</t>
  </si>
  <si>
    <t>Holz-Scheit je kg</t>
  </si>
  <si>
    <t>Holz-Pellets je kg</t>
  </si>
  <si>
    <t>Fernwärme-mix je kWh</t>
  </si>
  <si>
    <t>Stromnetz-lokal je kWh</t>
  </si>
  <si>
    <t>Tagebau Braunkohle DE - Lausitz (Ost)</t>
  </si>
  <si>
    <t>Tagebau Braunkohle DE - rheinisch (West)</t>
  </si>
  <si>
    <t>Tagebau Braunkohle BG</t>
  </si>
  <si>
    <t>Tagebau Braunkohle GR</t>
  </si>
  <si>
    <t>Tagebau Braunkohle HU</t>
  </si>
  <si>
    <t>Tagebau Braunkohle PL</t>
  </si>
  <si>
    <t>Tagebau Braunkohle RO</t>
  </si>
  <si>
    <t>Tagebau Braunkohle TR</t>
  </si>
  <si>
    <t>Tiefbau Steinkohle-Vollwert DE</t>
  </si>
  <si>
    <t>Tiefbau Steinkohle ES</t>
  </si>
  <si>
    <t>Tiefbau Steinkohle PL</t>
  </si>
  <si>
    <t>Tiefbau Steinkohle ZA</t>
  </si>
  <si>
    <t>Tagebau Steinkohle AU</t>
  </si>
  <si>
    <t>Tagebau Steinkohle CA</t>
  </si>
  <si>
    <t>Tagebau Steinkohle RU</t>
  </si>
  <si>
    <t>Tagebau Steinkohle UK</t>
  </si>
  <si>
    <t>Förderung Steinkohle US</t>
  </si>
  <si>
    <t>Anbau\KUP (Pappel)-0LUC-DE-2030</t>
  </si>
  <si>
    <t>Anbau\KUP (Pappel)-dLUC (Acker)-DE-2030</t>
  </si>
  <si>
    <t>Anbau\KUP (Pappel)-dLUC (Grünland)-DE-2030</t>
  </si>
  <si>
    <t>Anbau\KUP (Pappel)-iLUC25% (Acker)-DE-2030</t>
  </si>
  <si>
    <t>Anbau\KUP (Pappel)-iLUC25% (Grünland)-DE-2030</t>
  </si>
  <si>
    <t>Anbau\Raps-0LUC-DE-2010</t>
  </si>
  <si>
    <t xml:space="preserve">Anbau\Raps-dLUC (Grünland)-DE-2010 </t>
  </si>
  <si>
    <t>Anbau\Raps-iLUC25% (Acker)-DE-2010</t>
  </si>
  <si>
    <t>Anbau\Raps-iLUC25% (Grünland)-DE-2010</t>
  </si>
  <si>
    <t>Anbau\Ölpalmen-0LUC-ID (mit org Düngung)-2010</t>
  </si>
  <si>
    <t>Anbau\Ölpalmen-dLUC (Acker)-ID-2010</t>
  </si>
  <si>
    <t>Anbau\Ölpalmen-dLUC (Grünland)-ID-2010</t>
  </si>
  <si>
    <t>Anbau\Ölpalmen-dLUC (trop.Wald)-ID-2010</t>
  </si>
  <si>
    <t>Anbau\Ölpalmen-iLUC25% (Acker)-ID-2010</t>
  </si>
  <si>
    <t>Anbau\Ölpalmen-iLUC25% (Grünland)-ID-2010</t>
  </si>
  <si>
    <t>Anbau\Jatropha 0LUC (degradiert)-IN-2010</t>
  </si>
  <si>
    <t>Anbau\Jatropha dLUC (degradiert)-IN-2010</t>
  </si>
  <si>
    <t>Atomkraftwerk (AKW)</t>
  </si>
  <si>
    <t>Solar-PV (monokristallin)</t>
  </si>
  <si>
    <t>nichterneuerbar noch erneuerbar sind.</t>
  </si>
  <si>
    <t>Der KEV ist somit i.d.R. geringer als der KEA, wobei dies insbesondere erneuerbare Energien betrifft.</t>
  </si>
  <si>
    <t>den Heizsystemen die Bereitstellung von Öl, Gas, Kohle, Strom usw. sowie deren Nutzung im Heizsystem.</t>
  </si>
  <si>
    <t>Sie enthalten auch die Herstellung der jeweiligen Nutzungssysteme (Heizungen, Kraftwerke, Pkw/Lkw usw.).</t>
  </si>
  <si>
    <t>Das GEMIS-Programm inkl. Datenbank erhalten Sie kostenlos im Internet unter</t>
  </si>
  <si>
    <t>http://www.gemis.de</t>
  </si>
  <si>
    <t>Dort sind auch weitere Informationen zu Anwendungen, Hilfe, Touren usw. verfügbar.</t>
  </si>
  <si>
    <t>http://www.probas.umweltbundesamt.de/</t>
  </si>
  <si>
    <r>
      <t>End</t>
    </r>
    <r>
      <rPr>
        <b/>
        <sz val="12"/>
        <rFont val="Arial"/>
        <family val="2"/>
      </rPr>
      <t>energiebereitstellung</t>
    </r>
    <r>
      <rPr>
        <b/>
        <sz val="12"/>
        <color indexed="10"/>
        <rFont val="Arial"/>
        <family val="2"/>
      </rPr>
      <t xml:space="preserve"> je TJ Endenergie</t>
    </r>
  </si>
  <si>
    <t>GEMIS-Szenario-Name:</t>
  </si>
  <si>
    <t>Kommentar:</t>
  </si>
  <si>
    <t>Systemgrenzen:</t>
  </si>
  <si>
    <t>Gesamter Lebenszyklus inkl. Transporte + Materialvorleistung, ohne Entsorgung</t>
  </si>
  <si>
    <r>
      <t xml:space="preserve">Bezugspunkt </t>
    </r>
    <r>
      <rPr>
        <b/>
        <sz val="10"/>
        <color indexed="53"/>
        <rFont val="Arial"/>
        <family val="2"/>
      </rPr>
      <t>End</t>
    </r>
    <r>
      <rPr>
        <b/>
        <sz val="10"/>
        <rFont val="Arial"/>
        <family val="2"/>
      </rPr>
      <t>energie</t>
    </r>
    <r>
      <rPr>
        <b/>
        <u/>
        <sz val="10"/>
        <color indexed="10"/>
        <rFont val="Arial"/>
        <family val="2"/>
      </rPr>
      <t>bereitstellung</t>
    </r>
    <r>
      <rPr>
        <b/>
        <sz val="10"/>
        <rFont val="Arial"/>
        <family val="2"/>
      </rPr>
      <t xml:space="preserve">, d.h. </t>
    </r>
    <r>
      <rPr>
        <b/>
        <u/>
        <sz val="10"/>
        <color indexed="10"/>
        <rFont val="Arial"/>
        <family val="2"/>
      </rPr>
      <t>ohne</t>
    </r>
    <r>
      <rPr>
        <b/>
        <sz val="10"/>
        <rFont val="Arial"/>
        <family val="2"/>
      </rPr>
      <t xml:space="preserve"> Nutzung des Energieträgers</t>
    </r>
  </si>
  <si>
    <t>Szenario-Option</t>
  </si>
  <si>
    <t>Erläuterung bzw. Kommentar</t>
  </si>
  <si>
    <t>Zeitbezug</t>
  </si>
  <si>
    <t>Öl-roh DE-mix</t>
  </si>
  <si>
    <t>Öl-schwer ab Raff</t>
  </si>
  <si>
    <t>Öl-schwer frei KW/IN</t>
  </si>
  <si>
    <t>Öl-leicht frei HH/KV</t>
  </si>
  <si>
    <t>Benzin frei Tankstelle</t>
  </si>
  <si>
    <t>Diesel frei Tankstelle</t>
  </si>
  <si>
    <t>Erdgas (CNG) frei Tankstelle</t>
  </si>
  <si>
    <t>Luftschadstoffe</t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</si>
  <si>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</t>
    </r>
  </si>
  <si>
    <t>Äquivalent</t>
  </si>
  <si>
    <r>
      <t>SO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</si>
  <si>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</si>
  <si>
    <t>Staub</t>
  </si>
  <si>
    <t>Treibhausgase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</si>
  <si>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</t>
    </r>
  </si>
  <si>
    <r>
      <t>CO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</si>
  <si>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</si>
  <si>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</si>
  <si>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Kumulierter Energie-Verbrauch (KEV)</t>
  </si>
  <si>
    <t>KEV nicht-</t>
  </si>
  <si>
    <t>KEV</t>
  </si>
  <si>
    <t>KEV Summe</t>
  </si>
  <si>
    <t>erneuerbar</t>
  </si>
  <si>
    <t>Flächeninanspruchnahme</t>
  </si>
  <si>
    <t xml:space="preserve">Option </t>
  </si>
  <si>
    <t>Uran-Brennelement frei AKW-DE</t>
  </si>
  <si>
    <r>
      <t>Bereitstellung von Uran-Brennelementen frei deutschem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</si>
  <si>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AKW-FR</t>
  </si>
  <si>
    <r>
      <t>Bereitstellung von Uran-Brennelementen frei französischem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</si>
  <si>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AKW-UK</t>
  </si>
  <si>
    <r>
      <t>Bereitstellung von Uran-Brennelementen frei britischem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</si>
  <si>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AKW-RU</t>
  </si>
  <si>
    <r>
      <t>Bereitstellung von Uran-Brennelementen frei russischem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</si>
  <si>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AKW-CA</t>
  </si>
  <si>
    <r>
      <t>Bereitstellung von Uran-Brennelementen frei kanadischem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</si>
  <si>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AKW-US</t>
  </si>
  <si>
    <r>
      <t>Bereitstellung von Uran-Brennelementen frei US-amerikanischem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</si>
  <si>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r>
      <t xml:space="preserve">Dieses Szenario dient zur Berechnung der "vorgelagerten" Umwelteffekte bei der Bereitstellung von Braun- und Steinkohle in Deutschland sowie Steinkohle-Importe, Angaben pro TJ gelieferte Kohle (heizwertbezogen). Die Ergebnisse beinhalten </t>
    </r>
    <r>
      <rPr>
        <b/>
        <sz val="10"/>
        <rFont val="Arial"/>
        <family val="2"/>
      </rPr>
      <t xml:space="preserve">nicht </t>
    </r>
    <r>
      <rPr>
        <sz val="10"/>
        <rFont val="Arial"/>
        <family val="2"/>
      </rPr>
      <t xml:space="preserve">die Nutzung der Kohle (z.B. in Kraftwerken), sondern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 xml:space="preserve">die Umwelteffekte durch die </t>
    </r>
    <r>
      <rPr>
        <b/>
        <sz val="10"/>
        <rFont val="Arial"/>
        <family val="2"/>
      </rPr>
      <t xml:space="preserve">Vorketten </t>
    </r>
    <r>
      <rPr>
        <sz val="10"/>
        <rFont val="Arial"/>
        <family val="2"/>
      </rPr>
      <t>(Bereitstellung der Energieträger).</t>
    </r>
  </si>
  <si>
    <t>Heizöl je Liter</t>
  </si>
  <si>
    <t>Holz-Pellets</t>
  </si>
  <si>
    <t>Energie: hilfreiche Kennzahlen 2010</t>
  </si>
  <si>
    <t>Dieses Szenario stellte einige hlilfreiche und praktische Kenndaten für ausgewählte Brenn- und Kraftstoffe sowie Energieträger bereit, die auf typische Einheiten bezogen sind und dabei stets die vollständige Umwandlung der Energieträger annehmen.</t>
  </si>
  <si>
    <r>
      <t xml:space="preserve">Erdgas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deutscher (DE) Förderung (onshore), frei Hochdruck-Pipeline</t>
    </r>
  </si>
  <si>
    <r>
      <t xml:space="preserve">Erdgas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russischer (RU) Förderung (onshore) frei Hochdruck-Pipeline an der deutschen Grenze</t>
    </r>
  </si>
  <si>
    <r>
      <t xml:space="preserve">Erdgas </t>
    </r>
    <r>
      <rPr>
        <b/>
        <sz val="10"/>
        <rFont val="Arial"/>
        <family val="2"/>
      </rPr>
      <t>nur</t>
    </r>
    <r>
      <rPr>
        <sz val="10"/>
        <rFont val="Arial"/>
        <family val="2"/>
      </rPr>
      <t xml:space="preserve"> aus norwegischer (NO) Förderung (offshore) frei Hochdruck-Pipeline an der deutschen Grenze</t>
    </r>
  </si>
  <si>
    <r>
      <t xml:space="preserve">Erdgas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holländischer (NL) Förderung (onshore) frei Hochdruck-Pipeline an der deutschen Grenze</t>
    </r>
  </si>
  <si>
    <t>Liquefied Natural Gas (LNG) aus Algerien (DZ) verschifft, frei deutschem Hafen</t>
  </si>
  <si>
    <r>
      <t xml:space="preserve">Rohöl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Russland (RU) frei Pipeline an der deutschen Grenze</t>
    </r>
  </si>
  <si>
    <r>
      <t xml:space="preserve">Rohöl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der EU (Nordsee, d.h. offshore)  frei Pipeline an der deutschen Grenze</t>
    </r>
  </si>
  <si>
    <t>Schweres Heizöl (Öl-S) aus Rohöl-mix in deutscher Raffinerie (Raff)</t>
  </si>
  <si>
    <t>Schweres Heizöl (Öl-S) aus Rohöl-mix frei Kraftwerke (KW)/Industrie (IN)</t>
  </si>
  <si>
    <t>Leichtes Heizöl (Öl-EL) aus Rohöl-mix in deutscher Raffinerie (Raff)</t>
  </si>
  <si>
    <r>
      <t xml:space="preserve">Rohöl </t>
    </r>
    <r>
      <rPr>
        <b/>
        <sz val="10"/>
        <rFont val="Arial"/>
        <family val="2"/>
      </rPr>
      <t>nur</t>
    </r>
    <r>
      <rPr>
        <sz val="10"/>
        <rFont val="Arial"/>
        <family val="2"/>
      </rPr>
      <t xml:space="preserve"> aus der OPEC (onshore/oshore-mix) frei deutschem Hafen</t>
    </r>
  </si>
  <si>
    <r>
      <t>Aufkommens</t>
    </r>
    <r>
      <rPr>
        <b/>
        <sz val="10"/>
        <rFont val="Arial"/>
        <family val="2"/>
      </rPr>
      <t>mix</t>
    </r>
    <r>
      <rPr>
        <sz val="10"/>
        <rFont val="Arial"/>
        <family val="2"/>
      </rPr>
      <t xml:space="preserve"> für Rohöl in Deutschland, inkl. Eigenföderung und Importen</t>
    </r>
  </si>
  <si>
    <r>
      <t>Aufkommens</t>
    </r>
    <r>
      <rPr>
        <b/>
        <sz val="10"/>
        <rFont val="Arial"/>
        <family val="2"/>
      </rPr>
      <t>mix</t>
    </r>
    <r>
      <rPr>
        <sz val="10"/>
        <rFont val="Arial"/>
        <family val="2"/>
      </rPr>
      <t xml:space="preserve"> für Erdgas in Deutschland frei Kraftwerke (KW)/Industrie (IN), Hochdruck-Pipeline</t>
    </r>
  </si>
  <si>
    <r>
      <t>Aufkommens</t>
    </r>
    <r>
      <rPr>
        <b/>
        <sz val="10"/>
        <rFont val="Arial"/>
        <family val="2"/>
      </rPr>
      <t>mix</t>
    </r>
    <r>
      <rPr>
        <sz val="10"/>
        <rFont val="Arial"/>
        <family val="2"/>
      </rPr>
      <t xml:space="preserve"> für Erdgas in Deutschland frei Haushalte (HH)/Kleinverbrauch (KV), Niederdruck-Pipeline</t>
    </r>
  </si>
  <si>
    <t>Förderung von ostdeutscher Braunkohle in der Lausitz, frei Kraftwerk</t>
  </si>
  <si>
    <t>Förderung von westdeutscher Braunkohle im rheinischen Revier, frei Kraftwerk</t>
  </si>
  <si>
    <t>Förderung von Braunkohle im Tagebau in Bulgarien (BG)</t>
  </si>
  <si>
    <t>Förderung von Braunkohle im Tagebau in Griechenland (GR)</t>
  </si>
  <si>
    <t>Förderung von Braunkohle im Tagebau in Ungarn (HU)</t>
  </si>
  <si>
    <t>Förderung von Braunkohle im Tagebau in Polen (PL)</t>
  </si>
  <si>
    <t>Förderung von Braunkohle im Tagebau in Rumänien (RO)</t>
  </si>
  <si>
    <t>Förderung von Braunkohle im Tagebau in der Türkei (TR)</t>
  </si>
  <si>
    <t>Förderung von Steinkohle (Vollwert) im Tiefbau in Deutschland (DE)</t>
  </si>
  <si>
    <t>Förderung von Steinkohle (Ballast) im Tiefbau in Deutschland (DE)</t>
  </si>
  <si>
    <t>Förderung von Steinkohle im Tiefbau in Spanien (ES)</t>
  </si>
  <si>
    <t>Förderung von Steinkohle im Tiefbau in Polen (PL)</t>
  </si>
  <si>
    <t>Förderung von Steinkohle im Tiefbau in der Republik Südafrika (ZA)</t>
  </si>
  <si>
    <t>Förderung von Steinkohle im Tagebau in Australien (AU)</t>
  </si>
  <si>
    <t>Förderung von Steinkohle im Tagebau in Kanada (CA)</t>
  </si>
  <si>
    <t>Förderung von Steinkohle im Tagebau in Russland (RU)</t>
  </si>
  <si>
    <t>Förderung von Steinkohle im Tagebau in Vereinigten Königreich (UK)</t>
  </si>
  <si>
    <t>Förderung von Steinkohle in den USA, Mix 2/3 Tage- und 1/3 Tiefbau</t>
  </si>
  <si>
    <t>Uran-Brennelement frei AKW-ZA</t>
  </si>
  <si>
    <r>
      <t>Bereitstellung von Uran-Brennelementen frei südafrikanischem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</si>
  <si>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Energie: Vorketten Anbau-Biomasse Ölpflanzen mit LUC 2010 [TJ]</t>
  </si>
  <si>
    <r>
      <t xml:space="preserve">Anbau von Raps auf Grünland, mit </t>
    </r>
    <r>
      <rPr>
        <b/>
        <sz val="10"/>
        <rFont val="Arial"/>
        <family val="2"/>
      </rPr>
      <t>direkten</t>
    </r>
    <r>
      <rPr>
        <sz val="10"/>
        <rFont val="Arial"/>
        <family val="2"/>
      </rPr>
      <t xml:space="preserve"> Landnutzungsänderungen (dLUC)</t>
    </r>
  </si>
  <si>
    <r>
      <t xml:space="preserve">Anbau von Raps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 (LUC)</t>
    </r>
  </si>
  <si>
    <r>
      <t xml:space="preserve">Anbau von Ölpalmen in Indonesien,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</t>
    </r>
  </si>
  <si>
    <r>
      <t xml:space="preserve">Anbau von Ölpalmen in Indonesien auf Ackerland,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</t>
    </r>
  </si>
  <si>
    <r>
      <t xml:space="preserve">Anbau von Ölpalmen in Indonesien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</t>
    </r>
  </si>
  <si>
    <r>
      <t xml:space="preserve">Anbau von Ölpalmen in Indonesien auf ehemaligem tropischem Regenwald,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LUC</t>
    </r>
  </si>
  <si>
    <r>
      <t xml:space="preserve">Anbau von Ölpalmen in Indonesien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>indirekten</t>
    </r>
    <r>
      <rPr>
        <sz val="10"/>
        <rFont val="Arial"/>
        <family val="2"/>
      </rPr>
      <t xml:space="preserve"> LUC (25% iLUC factor)</t>
    </r>
  </si>
  <si>
    <r>
      <t xml:space="preserve">Anbau von Ölpalmen in Indonesien auf Ackerland,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>indirekten</t>
    </r>
    <r>
      <rPr>
        <sz val="10"/>
        <rFont val="Arial"/>
        <family val="2"/>
      </rPr>
      <t xml:space="preserve"> LUC (25% iLUC factor)</t>
    </r>
  </si>
  <si>
    <r>
      <t xml:space="preserve">Anbau von Jatropha in Indien auf degradierten Flächen,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</t>
    </r>
  </si>
  <si>
    <r>
      <t xml:space="preserve">Anbau von Jatropha in Indien auf degradierten Flächen,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</t>
    </r>
  </si>
  <si>
    <r>
      <t xml:space="preserve">Anbau von Raps auf Grünland, mit </t>
    </r>
    <r>
      <rPr>
        <b/>
        <sz val="10"/>
        <rFont val="Arial"/>
        <family val="2"/>
      </rPr>
      <t>direkten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</si>
  <si>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Raps auf Ackerland, mit </t>
    </r>
    <r>
      <rPr>
        <b/>
        <sz val="10"/>
        <rFont val="Arial"/>
        <family val="2"/>
      </rPr>
      <t>direkten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</si>
  <si>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Mais (Silage)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 (LUC)</t>
    </r>
  </si>
  <si>
    <r>
      <t xml:space="preserve">Anbau von Mais (Silage)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 (LUC)</t>
    </r>
  </si>
  <si>
    <r>
      <t xml:space="preserve">Anbau von Mais (Silage)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</si>
  <si>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Mais (Silage) auf Ackerland,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</si>
  <si>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Pappeln in KUP auf Ackerland,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</si>
  <si>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Pappeln in KUP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</si>
  <si>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t xml:space="preserve">sowie zugehörige Transporte und Materialaufwendungen, die auf die jeweiligen Prozessoutputs über die Lebensdauer </t>
  </si>
  <si>
    <t>gemittelt umgerechnet werden.</t>
  </si>
  <si>
    <t>Mit diesen Vorbemerkungen wünschen wir eine produktive Nutzung der ausgewählten Ergebnisse und hoffen, dass</t>
  </si>
  <si>
    <t>die Daten für Sie nützlich sind.</t>
  </si>
  <si>
    <t>Zögern Sie nicht, uns über etwaige Fehler zu informieren oder Hinweise auf fehlende oder gewünschte Daten zu geben.</t>
  </si>
  <si>
    <t>GEMIS wird kontinuierlich weiterentwickelt und gepflegt.</t>
  </si>
  <si>
    <t>g</t>
  </si>
  <si>
    <t xml:space="preserve"> </t>
  </si>
  <si>
    <t>kg</t>
  </si>
  <si>
    <t>TJ</t>
  </si>
  <si>
    <r>
      <t>Option [TJ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/TJ]</t>
    </r>
  </si>
  <si>
    <t>[m²/TJ]</t>
  </si>
  <si>
    <r>
      <t>Option [TJ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/TJ]+A124</t>
    </r>
  </si>
  <si>
    <t>Option [g/kWh]</t>
  </si>
  <si>
    <r>
      <t>Option [kWh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/kWh]</t>
    </r>
  </si>
  <si>
    <t>[m²/kWh]</t>
  </si>
  <si>
    <t xml:space="preserve">Carbon Footprints und die betriebliche bzw. kommunale/regionale Umwelt- oder Klimaberichterstattung. </t>
  </si>
  <si>
    <t xml:space="preserve">deren Darstellung in der vorliegenden Excel-Datei jedoch verzichtet wurde. Bei Interesse können Sie diese jederzeit </t>
  </si>
  <si>
    <t>direkt mit dem GEMIS-Programm selbst bilanzieren und dabei die entsprechenden Randbedingungen einstellen.</t>
  </si>
  <si>
    <t xml:space="preserve">werden hier nicht dargestellt. Insoweit verweisen wir auf das Modell, mit dem auch eine Dokumentation der </t>
  </si>
  <si>
    <t>Rechenmethodik geliefert wird (ebenfalls auf der GEMIS-website verfügbar).</t>
  </si>
  <si>
    <t xml:space="preserve">Die Datenblätter "Vorketten…" enthalten den Bereitstellungsaufwand für die Endenergieträger, inklusive des Herstellungsaufwands </t>
  </si>
  <si>
    <t xml:space="preserve">wie auch die kumulierten Emissionen (inkl. Vorkette) sowie alle Kenndaten über eine Datenbankschnittstelle </t>
  </si>
  <si>
    <t>Scheitholz (Schwach- und Waldrestholz) frei Haus, je kg verbrannt</t>
  </si>
  <si>
    <t>Holz-Pellets (aus Sägespäne) frei Haus, je kg verbrannt</t>
  </si>
  <si>
    <t>Heizöl frei Haus, je Liter verbrannt</t>
  </si>
  <si>
    <t>Elektro-Nachtspeicher-Heizung, Strom aus Kraftwerkmix</t>
  </si>
  <si>
    <t>Elektro-Wärmepumpe, Wärmequelle Umgebungsluft, Strom aus Kraftwerksmix</t>
  </si>
  <si>
    <t>Elektro-Wärmepumpe, Wärmequelle Boden, Strom aus Kraftwerksmix</t>
  </si>
  <si>
    <t>Elektro-Wärmepumpe, Wärmequelle Grundwasser, Strom aus Kraftwerksmix</t>
  </si>
  <si>
    <t>Mix von Fernwärme aus Heizkraft- und Heizwerken inkl. Fernwärmenetz, Leitungsverlusten + Pumpstrom</t>
  </si>
  <si>
    <r>
      <t xml:space="preserve">Szenario für Heiz- und Prozesswärmesysteme, </t>
    </r>
    <r>
      <rPr>
        <b/>
        <sz val="10"/>
        <color indexed="10"/>
        <rFont val="Arial"/>
        <family val="2"/>
      </rPr>
      <t xml:space="preserve">endenergiebezogen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hier wurden alle Heiz- und Prozesswärmelieferanten </t>
    </r>
    <r>
      <rPr>
        <b/>
        <sz val="10"/>
        <rFont val="Arial"/>
        <family val="2"/>
      </rPr>
      <t>definitorisch mit 100% Nutzungsgrad</t>
    </r>
    <r>
      <rPr>
        <sz val="10"/>
        <rFont val="Arial"/>
        <family val="2"/>
      </rPr>
      <t xml:space="preserve"> angesetzt, um die Emissionen usw. auf den </t>
    </r>
    <r>
      <rPr>
        <b/>
        <sz val="10"/>
        <color indexed="10"/>
        <rFont val="Arial"/>
        <family val="2"/>
      </rPr>
      <t>Endenergieeinsatz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zu beziehen. Neben Heizsystemen sind auch Kessel für Fernwärme (Gas, Öl) sowie industrielle Prozesswärmekessel für Gas, Öl und Kohle enthalten. Mit den Ergebnissen kann </t>
    </r>
    <r>
      <rPr>
        <b/>
        <sz val="10"/>
        <rFont val="Arial"/>
        <family val="2"/>
      </rPr>
      <t xml:space="preserve">unmittelbar mit </t>
    </r>
    <r>
      <rPr>
        <b/>
        <sz val="10"/>
        <color indexed="10"/>
        <rFont val="Arial"/>
        <family val="2"/>
      </rPr>
      <t>endenergiebezogenen</t>
    </r>
    <r>
      <rPr>
        <b/>
        <sz val="10"/>
        <rFont val="Arial"/>
        <family val="2"/>
      </rPr>
      <t xml:space="preserve"> (z.B. statistischen) Daten zum Energiebedarf</t>
    </r>
    <r>
      <rPr>
        <sz val="10"/>
        <rFont val="Arial"/>
        <family val="2"/>
      </rPr>
      <t xml:space="preserve"> weitergerechnet werden.</t>
    </r>
  </si>
  <si>
    <t>Nahwärme aus Biogas-BHKW (85% Mais, 15% Gülle) und Gaskessel inkl. Wärmenetz, Leitungsverlusten und Pumpstrom</t>
  </si>
  <si>
    <t>Energie: Vorketten Bio-Anbau fest</t>
  </si>
  <si>
    <t>Hinweis zu den KEV-Werten (früher KEA):</t>
  </si>
  <si>
    <t xml:space="preserve">Beispiele: </t>
  </si>
  <si>
    <t>Option</t>
  </si>
  <si>
    <t>Kommentar</t>
  </si>
  <si>
    <t>Wärmebereitstellung, je kWh Nutzwärme</t>
  </si>
  <si>
    <t>kWh</t>
  </si>
  <si>
    <t>Heizöl</t>
  </si>
  <si>
    <t>Zentralheizung für leichtes Heizöl</t>
  </si>
  <si>
    <t>Heizöl Brennwert</t>
  </si>
  <si>
    <t>Brennwert-Zentralheizung für leichtes Heizöl</t>
  </si>
  <si>
    <t>Erdgas</t>
  </si>
  <si>
    <t>Zentralheizung für Erdgas</t>
  </si>
  <si>
    <t>Brennwert-Zentralheizung für Erdgas</t>
  </si>
  <si>
    <t>Elektro-WP-Luft (mix)</t>
  </si>
  <si>
    <t>Elektro-WP-Boden (mix)</t>
  </si>
  <si>
    <t>Elektro-WP-Wasser (mix)</t>
  </si>
  <si>
    <t>Fernwärme-mix</t>
  </si>
  <si>
    <r>
      <t>Wärme</t>
    </r>
    <r>
      <rPr>
        <b/>
        <sz val="12"/>
        <rFont val="Arial"/>
        <family val="2"/>
      </rPr>
      <t>bereitstellung,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je kWh </t>
    </r>
    <r>
      <rPr>
        <b/>
        <u/>
        <sz val="12"/>
        <color indexed="10"/>
        <rFont val="Arial"/>
        <family val="2"/>
      </rPr>
      <t>End</t>
    </r>
    <r>
      <rPr>
        <b/>
        <sz val="12"/>
        <rFont val="Arial"/>
        <family val="2"/>
      </rPr>
      <t>energie (</t>
    </r>
    <r>
      <rPr>
        <b/>
        <u/>
        <sz val="12"/>
        <color indexed="10"/>
        <rFont val="Arial"/>
        <family val="2"/>
      </rPr>
      <t>input</t>
    </r>
    <r>
      <rPr>
        <b/>
        <sz val="12"/>
        <rFont val="Arial"/>
        <family val="2"/>
      </rPr>
      <t>bezogen!)</t>
    </r>
  </si>
  <si>
    <t>inputbezogene Wärmebereitstellung durch industriellen Gas-Kessel</t>
  </si>
  <si>
    <t>inputbezogene Wärmebereitstellung durch industriellen, mit leichtem Heizöl befeuerten Kessel</t>
  </si>
  <si>
    <t>inputbezogene Wärmebereitstellung durch industriellen, mit schwerem Heizöl befeuerten Kessel</t>
  </si>
  <si>
    <t>Strombereitstellung, je kWh Strom</t>
  </si>
  <si>
    <r>
      <t xml:space="preserve">hier für inputpezogene Betrachtung, d.h. </t>
    </r>
    <r>
      <rPr>
        <b/>
        <sz val="10"/>
        <color indexed="10"/>
        <rFont val="Arial"/>
        <family val="2"/>
      </rPr>
      <t>definitorischer</t>
    </r>
    <r>
      <rPr>
        <b/>
        <sz val="10"/>
        <rFont val="Arial"/>
        <family val="2"/>
      </rPr>
      <t xml:space="preserve"> Nutzungsgrad = 100%</t>
    </r>
  </si>
  <si>
    <r>
      <t xml:space="preserve">KWK-Systeme für </t>
    </r>
    <r>
      <rPr>
        <b/>
        <u/>
        <sz val="10"/>
        <color indexed="10"/>
        <rFont val="Arial"/>
        <family val="2"/>
      </rPr>
      <t>energiebezogene Allokation</t>
    </r>
    <r>
      <rPr>
        <b/>
        <u/>
        <sz val="10"/>
        <rFont val="Arial"/>
        <family val="2"/>
      </rPr>
      <t xml:space="preserve"> zwischen Strom und Wärme</t>
    </r>
  </si>
  <si>
    <r>
      <t xml:space="preserve">Bezugspunkt </t>
    </r>
    <r>
      <rPr>
        <b/>
        <sz val="10"/>
        <color indexed="53"/>
        <rFont val="Arial"/>
        <family val="2"/>
      </rPr>
      <t>End</t>
    </r>
    <r>
      <rPr>
        <b/>
        <sz val="10"/>
        <rFont val="Arial"/>
        <family val="2"/>
      </rPr>
      <t>energie</t>
    </r>
    <r>
      <rPr>
        <b/>
        <u/>
        <sz val="10"/>
        <color indexed="10"/>
        <rFont val="Arial"/>
        <family val="2"/>
      </rPr>
      <t>nutzung bei 100% Nutzungsgrad</t>
    </r>
  </si>
  <si>
    <t>Energie: Vorketten fossile Energieträger - Öl und Gas 2010 [TJ]</t>
  </si>
  <si>
    <r>
      <t xml:space="preserve">Dieses Szenario dient zur Berechnung </t>
    </r>
    <r>
      <rPr>
        <b/>
        <sz val="10"/>
        <color indexed="10"/>
        <rFont val="Arial"/>
        <family val="2"/>
      </rPr>
      <t>nur</t>
    </r>
    <r>
      <rPr>
        <sz val="10"/>
        <rFont val="Arial"/>
        <family val="2"/>
      </rPr>
      <t xml:space="preserve"> der </t>
    </r>
    <r>
      <rPr>
        <b/>
        <sz val="10"/>
        <color indexed="10"/>
        <rFont val="Arial"/>
        <family val="2"/>
      </rPr>
      <t>vorgelagerten</t>
    </r>
    <r>
      <rPr>
        <sz val="10"/>
        <rFont val="Arial"/>
        <family val="2"/>
      </rPr>
      <t xml:space="preserve"> Umwelteffekte bei der Bereitstellung 
von Erdgas und Erdöl sowie daraus bereitgestellten fossilen Energieträgern in Deutschland für 
verschiedene Systemgrenzen. Die Ergebnisse dieses Szenarios beinhalten </t>
    </r>
    <r>
      <rPr>
        <b/>
        <sz val="10"/>
        <color indexed="10"/>
        <rFont val="Arial"/>
        <family val="2"/>
      </rPr>
      <t xml:space="preserve">nicht </t>
    </r>
    <r>
      <rPr>
        <sz val="10"/>
        <rFont val="Arial"/>
        <family val="2"/>
      </rPr>
      <t xml:space="preserve">die eigentliche 
Nutzung der bereitgestellten Energieträger z.B. in Heizungen, sondern </t>
    </r>
    <r>
      <rPr>
        <b/>
        <sz val="10"/>
        <color indexed="10"/>
        <rFont val="Arial"/>
        <family val="2"/>
      </rPr>
      <t>nur die der End-Nutzung 
vorgelagerten Prozesse und deren Umwelteffekte</t>
    </r>
    <r>
      <rPr>
        <sz val="10"/>
        <rFont val="Arial"/>
        <family val="2"/>
      </rPr>
      <t>. KW+IN steht für Kraftwerke und Industrie als Kunden, HH+KV steht für Haushalte und Kleinverbraucher. Zeitbezug ist das Jahr 2010.</t>
    </r>
  </si>
  <si>
    <t>Energie: Vorketten Uran [TJ]</t>
  </si>
  <si>
    <t>Erdgas, je m3 (bezogen auf unteren Heizwert Hu) verbrannt</t>
  </si>
  <si>
    <t>Erdgas, je kWh verbrannt</t>
  </si>
  <si>
    <t>Fernwärme in kWh frei Hausübergabestation</t>
  </si>
  <si>
    <t>Strom in kWh frei Privathaushalt/Gewerbe</t>
  </si>
  <si>
    <r>
      <t>End</t>
    </r>
    <r>
      <rPr>
        <b/>
        <sz val="12"/>
        <rFont val="Arial"/>
        <family val="2"/>
      </rPr>
      <t xml:space="preserve">energiebereitstellung </t>
    </r>
    <r>
      <rPr>
        <b/>
        <sz val="12"/>
        <color indexed="10"/>
        <rFont val="Arial"/>
        <family val="2"/>
      </rPr>
      <t xml:space="preserve">und </t>
    </r>
    <r>
      <rPr>
        <b/>
        <sz val="12"/>
        <rFont val="Arial"/>
        <family val="2"/>
      </rPr>
      <t>-nutzung</t>
    </r>
  </si>
  <si>
    <t>Wichtige Hinweise zu weiteren Ergebnissen aus GEMIS</t>
  </si>
  <si>
    <t>Erdgas (komprimiert) frei Tankstelle</t>
  </si>
  <si>
    <t>Datenblätter "Vorketten…"</t>
  </si>
  <si>
    <t>Hinweis zu den früher ausgewiesenen Werten zum Kumulierten Stoff-Aufwand (KSA):</t>
  </si>
  <si>
    <t>Hinweis zu den Flächendaten in GEMIS:</t>
  </si>
  <si>
    <t>Wird Holz als Baustoff eingesetzt, bilanziert der KEV "nur" den Herstellungsaufwand (Waldwirtschaft, Transporte, Sägewerk usw.),</t>
  </si>
  <si>
    <t>bezieht aber den Heizwert des Holzes nicht ein. Beim KEA wird dagegen zusätzlich der Heizwert mit eingerechnet.</t>
  </si>
  <si>
    <t>Entsprechendes gilt auch z.B. für Kunststoffe, bei denen der KEV den Herstellungsaufwand (Ölförderung, Transporte, Raffinerie, Chemiewerk usw.)</t>
  </si>
  <si>
    <t>enthält, nicht aber den Heizwert des Öls (oder auch des Erdgases oder der Kohle, je nach Herstellungsroute).</t>
  </si>
  <si>
    <t>Beim KEA wird dagegen - oft in den Daten recht unterschiedlich - ein "Primärenergieumwandlungsgrad" einbezogen.</t>
  </si>
  <si>
    <t>Beispiele:</t>
  </si>
  <si>
    <t>Sowohl der KEV wie auch der KEA bilanzieren in den o.g. Beispielen jeweils noch den Herstellungsaufwand (z.B. Metalle für Solarkollektoren oder Traktoren),</t>
  </si>
  <si>
    <t>Hilfsenergien (z.B. Strom für Umwälzpumpen oder Prozesswärme) sowie Hilfsstoffe (z.B. Schmiermittel, Chemikalien) mit in das Ergebnis ein.</t>
  </si>
  <si>
    <t>Beide differenzieren zudem zwischen der Summe, den nichterneuerbaren und den erneuerbaren Anteilen.</t>
  </si>
  <si>
    <t>Erdgas DE frei DE</t>
  </si>
  <si>
    <t>Erdgas RU frei DE</t>
  </si>
  <si>
    <t>Erdgas NL frei DE</t>
  </si>
  <si>
    <t>Erdgas NO frei DE</t>
  </si>
  <si>
    <t>LNG DZ frei DE</t>
  </si>
  <si>
    <t>Öl-roh RU frei DE</t>
  </si>
  <si>
    <t>Öl-roh Nordsee frei DE</t>
  </si>
  <si>
    <t>Öl-roh OPEC frei DE</t>
  </si>
  <si>
    <t>Erdgas-DE-mix frei KW/IN</t>
  </si>
  <si>
    <t>Erdgas-DE-mix frei HH-KV</t>
  </si>
  <si>
    <t>Stromnetz-lokal</t>
  </si>
  <si>
    <t>Import-Steinkohle-Kraftwerk</t>
  </si>
  <si>
    <t>Erdgas-GuD-Kraftwerk</t>
  </si>
  <si>
    <t>Erdgas-BHKW 50 kW</t>
  </si>
  <si>
    <t>Erdgas-BHKW 500 kW</t>
  </si>
  <si>
    <t>Erdgas-GuD-HKW 100 MW</t>
  </si>
  <si>
    <t>Wasser-Kraftwerk &gt; 10 MW</t>
  </si>
  <si>
    <t>Wind Park onshore</t>
  </si>
  <si>
    <t>Solar-PV (polykristallin)</t>
  </si>
  <si>
    <t>Geothermie (ORC)</t>
  </si>
  <si>
    <t>Deponiegas-GM</t>
  </si>
  <si>
    <t>Klärgas-BHKW</t>
  </si>
  <si>
    <t>Biogas-Gülle-BHKW</t>
  </si>
  <si>
    <t>Biogas-Mais-BHKW</t>
  </si>
  <si>
    <t>Rapsöl-BHKW</t>
  </si>
  <si>
    <t>(Alt)Holz-Kraftwerk</t>
  </si>
  <si>
    <t>Heizung für Scheitholz (aus Waldrest- und schwachholz)</t>
  </si>
  <si>
    <t>Heizung für Holzpellets (aus Sägewerksreststoffen)</t>
  </si>
  <si>
    <t>Warmwasser aus Solarenergie, Flachkollektor mit Umwälzpumpe und Speicher</t>
  </si>
  <si>
    <t>Warmwasser aus Solarenergie, Vakuum-Röhrenkollektor mit Umwälzpumpe und Speicher</t>
  </si>
  <si>
    <r>
      <t>[m²/Einheit</t>
    </r>
    <r>
      <rPr>
        <b/>
        <sz val="10"/>
        <rFont val="Arial"/>
        <family val="2"/>
      </rPr>
      <t>]</t>
    </r>
  </si>
  <si>
    <r>
      <t>Option [g/Einheit</t>
    </r>
    <r>
      <rPr>
        <b/>
        <sz val="10"/>
        <rFont val="Arial"/>
        <family val="2"/>
      </rPr>
      <t>]</t>
    </r>
  </si>
  <si>
    <r>
      <t>Option [kWh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/Einheit</t>
    </r>
    <r>
      <rPr>
        <b/>
        <sz val="10"/>
        <rFont val="Arial"/>
        <family val="2"/>
      </rPr>
      <t>]</t>
    </r>
  </si>
  <si>
    <r>
      <t xml:space="preserve">Dieses Szenario dient zur Berechnung der "vorgelagerten" Umwelteffekte bei der Bereitstellung von Uran-Brennelementen für Leichtwasserreaktoren in verschiedenen Ländern. Die Effekte der Reaktoren selbst (Bau, Betrieb usw.) sind </t>
    </r>
    <r>
      <rPr>
        <b/>
        <sz val="10"/>
        <rFont val="Arial"/>
        <family val="2"/>
      </rPr>
      <t xml:space="preserve">hier nicht </t>
    </r>
    <r>
      <rPr>
        <sz val="10"/>
        <rFont val="Arial"/>
        <family val="2"/>
      </rPr>
      <t xml:space="preserve">einbezogen. Die Bezugseinheit ist die thermische Energiemenge, die am Hüllrohr des Brennelements verfügbar ist. </t>
    </r>
  </si>
  <si>
    <t>Energie: Vorketten fossile Energieträger - Braun- und Steinkohle 2010 [TJ]</t>
  </si>
  <si>
    <t>Tagebau Steinkohle CO</t>
  </si>
  <si>
    <t>Förderung von Steinkohle im Tagebau in Kolumbien (CO)</t>
  </si>
  <si>
    <t>Tagebau Steinkohle TH</t>
  </si>
  <si>
    <t>Förderung von Steinkohle im Tagebau in Thailand (TH)</t>
  </si>
  <si>
    <t>Anbau\Mais-Silage-0LUC-DE-2010</t>
  </si>
  <si>
    <t>Anbau\Mais-Silage-dLUC (Grünland)-DE-2010</t>
  </si>
  <si>
    <t>Anbau\Mais-Silage-iLUC25% (Acker)-DE-2010</t>
  </si>
  <si>
    <t>Anbau\Mais-Silage-iLUC25% (Grünland)-DE-2010</t>
  </si>
  <si>
    <t>Nahwärme-Biogas-mix-BHKW</t>
  </si>
  <si>
    <r>
      <t xml:space="preserve">Anbau von Pappeln in Kurzumtriebsplantage (KUP)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 (LUC)</t>
    </r>
  </si>
  <si>
    <r>
      <t xml:space="preserve">Anbau von Pappeln in KUP auf Grünland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 (LUC)</t>
    </r>
  </si>
  <si>
    <r>
      <t xml:space="preserve">Anbau von Pappeln in KUP auf Ackerland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 (LUC)</t>
    </r>
  </si>
  <si>
    <t>Energie: Heizen mit KWK und RE 2010 [kWh]</t>
  </si>
  <si>
    <t>Nahwärme aus Geothermie-Heizwerk inkl. Wärmenetz, Leitungsverlusten und Pumpstrom</t>
  </si>
  <si>
    <t>Fernwärme Holz-Waldhackschnitzel-HKW mit Gaskessel inkl. Wärmenetz, Leitungsverlusten + Pumpstrom</t>
  </si>
  <si>
    <t>Energie: Heizen fossil - endenergiebezogen 2010 [kWh]</t>
  </si>
  <si>
    <t xml:space="preserve">inputbezogene Wärmebereitstellung durch 100 MW-Heizwerk mit leichtem Heizöl </t>
  </si>
  <si>
    <t xml:space="preserve">inputbezogene Wärmebereitstellung durch 10 MW-Heizwerk mit leichtem Heizöl </t>
  </si>
  <si>
    <t xml:space="preserve">inputbezogene Wärmebereitstellung durch 1 MW-Heizwerk mit leichtem Heizöl </t>
  </si>
  <si>
    <t>inputbezogene Wärmebereitstellung durch 1 MW-Heizwerk mit Erdgas</t>
  </si>
  <si>
    <t>inputbezogene Wärmebereitstellung durch 10 MW-Heizwerk mit Erdgas</t>
  </si>
  <si>
    <t>inputbezogene Wärmebereitstellung durch 100 MW-Heizwerk mit Erdgas</t>
  </si>
  <si>
    <t>inputbezogene Wärmebereitstellung mit Zentralheizung für Steinkohle-Koks</t>
  </si>
  <si>
    <t>inputbezogene Wärmebereitstellung mit Zentralheizung für Steinkohle-Brikett</t>
  </si>
  <si>
    <t>inputbezogene Wärmebereitstellung durch Zentralheizung mit leichtem Heizöl</t>
  </si>
  <si>
    <t>inputbezogene Wärmebereitstellung durch Zentralheizung mit Erdgas</t>
  </si>
  <si>
    <t>inputbezogene Wärmebereitstellung durch Zentralheizung mit Flüssiggas</t>
  </si>
  <si>
    <t>inputbezogene Wärmebereitstellung mit Zentralheizung für Braunkohle-Brikett (rheinisch)</t>
  </si>
  <si>
    <t>inputbezogene Wärmebereitstellung durch Kochen mit Erdgas</t>
  </si>
  <si>
    <t>Energie: Strom in DE 2010 - mit RE und KWK [kWh]</t>
  </si>
  <si>
    <t xml:space="preserve">großes Braunkohle-Kraftwerk (rheinisch), frei Netzeinspeisung </t>
  </si>
  <si>
    <t>Atomkraftwerk, inklusive Vorleistungen und Entsorgung, Uran für Brennelemente aus Liefermix (mit Importen)</t>
  </si>
  <si>
    <t>Stromnetz-lokal 2010</t>
  </si>
  <si>
    <t>Stromnetz-lokal 2011</t>
  </si>
  <si>
    <t>Stromnetz-lokal 2012</t>
  </si>
  <si>
    <t>Stromnetz-lokal 2013</t>
  </si>
  <si>
    <t>Stromnetz-lokal 2015</t>
  </si>
  <si>
    <t>Stromnetz-lokal 2020</t>
  </si>
  <si>
    <t>deutsches Kraftwerksmix, ohne Stromtransport, -verteilung und Umspannverlusten, nach statistischen Daten</t>
  </si>
  <si>
    <t>deutsches Kraftwerksmix, ohne Stromtransport, -verteilung und Umspannverlusten, Szenario-Daten</t>
  </si>
  <si>
    <t>Erdgas je m3</t>
  </si>
  <si>
    <t>Import-mix Steinkohle-DE</t>
  </si>
  <si>
    <t>Erdgas-Brennwert</t>
  </si>
  <si>
    <t>Elektro-mix</t>
  </si>
  <si>
    <t>Gas-BHKW (50 kWel)</t>
  </si>
  <si>
    <t>Gas-BHKW (500 kWel)</t>
  </si>
  <si>
    <t>Gas-GuD-HKW (100 MWel)</t>
  </si>
  <si>
    <t>Holz-Stücke</t>
  </si>
  <si>
    <t>Holz-Hackschnitzel-Wald</t>
  </si>
  <si>
    <t>Solar-Kollektor Cu Warmwasser</t>
  </si>
  <si>
    <t xml:space="preserve">Solar-Kollektor Vakuum Warmwasser </t>
  </si>
  <si>
    <t>Fernwärme-Holz-Wald-HS-HKW</t>
  </si>
  <si>
    <t>Geothermie-HW</t>
  </si>
  <si>
    <t>Heizöl-Hzg 100%</t>
  </si>
  <si>
    <t>Erdgas-Hzg 100%</t>
  </si>
  <si>
    <t>Flüssiggas-Hzg 100%</t>
  </si>
  <si>
    <t>StK-Brik-Hzg 100%</t>
  </si>
  <si>
    <t>StK-Koks-Hzg 100%</t>
  </si>
  <si>
    <t>Erdgas-Kochen 100%</t>
  </si>
  <si>
    <t>Gas-HW-klein 100%</t>
  </si>
  <si>
    <t>Gas-HW-mittel 100%</t>
  </si>
  <si>
    <t>Gas-HW-gross 100%</t>
  </si>
  <si>
    <t>Öl-HW-klein 100%</t>
  </si>
  <si>
    <t>Öl-HW-mittel 100%</t>
  </si>
  <si>
    <t>Öl-HW-gross 100%</t>
  </si>
  <si>
    <t>Kohle-Kessel-WSF-Industrie-100%</t>
  </si>
  <si>
    <t>Gas-Kessel-Industrie-100%</t>
  </si>
  <si>
    <t>Öl-leicht-Kessel-Industrie-100%</t>
  </si>
  <si>
    <t>Öl-schwer-Kessel-Industrie-100%</t>
  </si>
  <si>
    <t>Braunkohle-Kraftwerk</t>
  </si>
  <si>
    <t>LPG ab Raff</t>
  </si>
  <si>
    <t>LPG frei HH/KV</t>
  </si>
  <si>
    <r>
      <t xml:space="preserve">Dieses Szenario dient zur Berechnung der "vorgelagerten" Umwelteffekte bei der Bereitstellung von Anbaubiomasse, jedoch </t>
    </r>
    <r>
      <rPr>
        <b/>
        <sz val="10"/>
        <color indexed="10"/>
        <rFont val="Arial"/>
        <family val="2"/>
      </rPr>
      <t>ohne deren Transport, Verarbeitung und Nutzung</t>
    </r>
    <r>
      <rPr>
        <sz val="10"/>
        <rFont val="Arial"/>
        <family val="2"/>
      </rPr>
      <t xml:space="preserve">. Einbeziehung von Effekten durch Landnutzungsänderungen (LUC) </t>
    </r>
    <r>
      <rPr>
        <b/>
        <sz val="10"/>
        <color indexed="10"/>
        <rFont val="Arial"/>
        <family val="2"/>
      </rPr>
      <t>wenn angegeben</t>
    </r>
    <r>
      <rPr>
        <sz val="10"/>
        <rFont val="Arial"/>
        <family val="2"/>
      </rPr>
      <t>.</t>
    </r>
  </si>
  <si>
    <r>
      <t xml:space="preserve">Dieses Szenario dient zur Berechnung der "vorgelagerten" Umwelteffekte bei der Bereitstellung von Anbaubiomasse, jedoch </t>
    </r>
    <r>
      <rPr>
        <b/>
        <sz val="10"/>
        <color indexed="10"/>
        <rFont val="Arial"/>
        <family val="2"/>
      </rPr>
      <t>ohne deren Transport, Verarbeitung und Nutzung</t>
    </r>
    <r>
      <rPr>
        <sz val="10"/>
        <rFont val="Arial"/>
        <family val="2"/>
      </rPr>
      <t xml:space="preserve">. Einbeziehung von Effekten durch Landnutzungsänderungen (LUC) </t>
    </r>
    <r>
      <rPr>
        <b/>
        <sz val="10"/>
        <color indexed="10"/>
        <rFont val="Arial"/>
        <family val="2"/>
      </rPr>
      <t>wenn angegeben.</t>
    </r>
  </si>
  <si>
    <t>Heizung für Holz-Hackschnitzel (aus Waldrest- und Schwachholz)</t>
  </si>
  <si>
    <t>Wärme aus Erdgas-GuD-Heizkraftwerk (100 MWel + 100 MWth), ohne Spitzenkessel und Wärmenetz</t>
  </si>
  <si>
    <t>Wärme aus Erdgas-Block-Heizkraftwerk (500 kWel + 650 kWth), ohne Spitzenkessel und Wärmenetz</t>
  </si>
  <si>
    <t>Wärme aus Erdgas-Block-Heizkraftwerk (50 kWel + 85 kWth), ohne Spitzenkessel und Wärmenetz</t>
  </si>
  <si>
    <t>Pkw-Nutzung, je MJ Kraftstoffeinsatz</t>
  </si>
  <si>
    <t>Verkehr: Benzin, LPG, CNG, Diesel in Pkw 2010-2030 (je MJ)</t>
  </si>
  <si>
    <t>MJ</t>
  </si>
  <si>
    <t>mittlerer Pkw mit Ottomotor für Benzin, ohne Biokraftstoffanteile, ohne Fahrzeugherstellung</t>
  </si>
  <si>
    <t>mittlerer Pkw mit Ottomotor für Flüssiggas (LPG), ohne Biokraftstoffanteile, ohne Fahrzeugherstellung</t>
  </si>
  <si>
    <t>mittlerer Pkw mit Ottomotor für komprimiertes Erdgas (CNG), ohne Biomethananteile, ohne Fahrzeugherstellung</t>
  </si>
  <si>
    <t>mittlerer Pkw mit Dieselmotor für Diesel, ohne Biokraftstoffanteile, ohne Fahrzeugherstellung</t>
  </si>
  <si>
    <t>Flüssiggas (LPG) frei Tankstelle</t>
  </si>
  <si>
    <t>Pkw-Otto-Benzin-mittel-DE-2010 (je MJ)</t>
  </si>
  <si>
    <t>Pkw-Otto-Benzin-mittel-DE-2020 (je MJ)</t>
  </si>
  <si>
    <t>Pkw-Otto-Benzin-mittel-DE-2030 (je MJ)</t>
  </si>
  <si>
    <t>Pkw-Otto-LPG-mittel-DE-2010 (je MJ)</t>
  </si>
  <si>
    <t>Pkw-Otto-LPG-mittel-DE-2020 (je MJ)</t>
  </si>
  <si>
    <t>Pkw-Otto-LPG-mittel-DE-2030 (je MJ)</t>
  </si>
  <si>
    <t>Pkw-Otto-CNG-mittel-DE-2010 (je MJ)</t>
  </si>
  <si>
    <t>Pkw-Otto-CNG-mittel-DE-2020 (je MJ)</t>
  </si>
  <si>
    <t>Pkw-Otto-CNG-mittel-DE-2030 (je MJ)</t>
  </si>
  <si>
    <t>Pkw-Diesel-mittel-DE-2010 (je MJ)</t>
  </si>
  <si>
    <t>Pkw-Diesel-mittel-DE-2020 (je MJ)</t>
  </si>
  <si>
    <t>Pkw-Diesel-mittel-DE-2030 (je MJ)</t>
  </si>
  <si>
    <t>Dieses Szenario vergleicht deutsche Mittelklasse-Pkw pro MJ Kraftstoffeinsatz für Benzin (ohne Bioethanolanteil), CNG (ohne Biomethananteil), LPG, Diesel (ohne Biodieselanteil) für 2010-2030; die Aufwände für die Fahrzeugerstellung sind hier ausgenommen.</t>
  </si>
  <si>
    <t>Flüssiggs (LPG) aus Rohöl-mix in deutscher Raffinerie (Raff)</t>
  </si>
  <si>
    <t>Flüssiggs (LPG) aus Rohöl-mix in deutscher Raffinerie frei Haushalte (HH)/Kleinverbrauch (KV)</t>
  </si>
  <si>
    <t>Benzin (inkl. Biokraftstoffanteil) frei Tankstelle</t>
  </si>
  <si>
    <t>Diesel (inkl. Biokraftstoffanteil) frei Tankstelle</t>
  </si>
  <si>
    <t>Benzin (inkl. Biokraftstoffanteil), je Liter in Fahrzeug genutzt</t>
  </si>
  <si>
    <t>Diesel  (inkl. Biokraftstoffanteil), je Liter in Fahrzeug genutzt</t>
  </si>
  <si>
    <r>
      <t xml:space="preserve">Das Computermodell GEMIS und seine Datenbank sind kostenlos im Internet verfügbar - siehe </t>
    </r>
    <r>
      <rPr>
        <b/>
        <sz val="12"/>
        <rFont val="Calibri"/>
        <family val="2"/>
        <scheme val="minor"/>
      </rPr>
      <t xml:space="preserve">www.gemis.de </t>
    </r>
  </si>
  <si>
    <r>
      <t xml:space="preserve">Datengüte </t>
    </r>
    <r>
      <rPr>
        <sz val="12"/>
        <rFont val="Calibri"/>
        <family val="2"/>
        <scheme val="minor"/>
      </rPr>
      <t xml:space="preserve">und </t>
    </r>
    <r>
      <rPr>
        <b/>
        <sz val="12"/>
        <rFont val="Calibri"/>
        <family val="2"/>
        <scheme val="minor"/>
      </rPr>
      <t xml:space="preserve">Herkunft </t>
    </r>
    <r>
      <rPr>
        <sz val="12"/>
        <rFont val="Calibri"/>
        <family val="2"/>
        <scheme val="minor"/>
      </rPr>
      <t xml:space="preserve">der Daten sind in der GEMIS-Datenbank </t>
    </r>
    <r>
      <rPr>
        <b/>
        <sz val="12"/>
        <rFont val="Calibri"/>
        <family val="2"/>
        <scheme val="minor"/>
      </rPr>
      <t>einzeln für jeden Prozess</t>
    </r>
    <r>
      <rPr>
        <sz val="12"/>
        <rFont val="Calibri"/>
        <family val="2"/>
        <scheme val="minor"/>
      </rPr>
      <t xml:space="preserve"> ausgewiesen und </t>
    </r>
  </si>
  <si>
    <r>
      <t xml:space="preserve">Der Schwerpunkt bei den Daten liegt auf der adäquaten Abbildung der folgenden </t>
    </r>
    <r>
      <rPr>
        <b/>
        <sz val="12"/>
        <rFont val="Calibri"/>
        <family val="2"/>
        <scheme val="minor"/>
      </rPr>
      <t>Kernindikatoren</t>
    </r>
    <r>
      <rPr>
        <sz val="12"/>
        <rFont val="Calibri"/>
        <family val="2"/>
        <scheme val="minor"/>
      </rPr>
      <t xml:space="preserve">: </t>
    </r>
  </si>
  <si>
    <r>
      <t xml:space="preserve"> - </t>
    </r>
    <r>
      <rPr>
        <b/>
        <sz val="12"/>
        <rFont val="Calibri"/>
        <family val="2"/>
        <scheme val="minor"/>
      </rPr>
      <t>Klimawirkung</t>
    </r>
    <r>
      <rPr>
        <sz val="12"/>
        <rFont val="Calibri"/>
        <family val="2"/>
        <scheme val="minor"/>
      </rPr>
      <t xml:space="preserve"> (einzelne Treibhausgase sowie CO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-Äquivalente für 100 Jahre Integrationszeit nach IPCC 2007)</t>
    </r>
  </si>
  <si>
    <r>
      <t xml:space="preserve"> - </t>
    </r>
    <r>
      <rPr>
        <b/>
        <sz val="12"/>
        <rFont val="Calibri"/>
        <family val="2"/>
        <scheme val="minor"/>
      </rPr>
      <t xml:space="preserve">versauernde Luftschadstoffe </t>
    </r>
    <r>
      <rPr>
        <sz val="12"/>
        <rFont val="Calibri"/>
        <family val="2"/>
        <scheme val="minor"/>
      </rPr>
      <t>(einzelne Schadstoffe sowie SO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- und TOPP-Äquivalente nach EEA 2001)</t>
    </r>
  </si>
  <si>
    <r>
      <t xml:space="preserve">In GEMIS bieten wir eine </t>
    </r>
    <r>
      <rPr>
        <b/>
        <sz val="12"/>
        <rFont val="Calibri"/>
        <family val="2"/>
        <scheme val="minor"/>
      </rPr>
      <t>detaillierte Analysefunktion</t>
    </r>
    <r>
      <rPr>
        <sz val="12"/>
        <rFont val="Calibri"/>
        <family val="2"/>
        <scheme val="minor"/>
      </rPr>
      <t xml:space="preserve">, mit der sich </t>
    </r>
    <r>
      <rPr>
        <b/>
        <sz val="12"/>
        <rFont val="Calibri"/>
        <family val="2"/>
        <scheme val="minor"/>
      </rPr>
      <t>alle</t>
    </r>
    <r>
      <rPr>
        <sz val="12"/>
        <rFont val="Calibri"/>
        <family val="2"/>
        <scheme val="minor"/>
      </rPr>
      <t xml:space="preserve"> Ergebnisse auf die einzelnen </t>
    </r>
    <r>
      <rPr>
        <b/>
        <sz val="12"/>
        <rFont val="Calibri"/>
        <family val="2"/>
        <scheme val="minor"/>
      </rPr>
      <t>verursachenden</t>
    </r>
  </si>
  <si>
    <r>
      <t xml:space="preserve">Prozesse </t>
    </r>
    <r>
      <rPr>
        <sz val="12"/>
        <rFont val="Calibri"/>
        <family val="2"/>
        <scheme val="minor"/>
      </rPr>
      <t xml:space="preserve">zurückführen lassen und für diese jeweils </t>
    </r>
    <r>
      <rPr>
        <b/>
        <sz val="12"/>
        <rFont val="Calibri"/>
        <family val="2"/>
        <scheme val="minor"/>
      </rPr>
      <t xml:space="preserve">Datengüte und Ortsbezug ausgewiesen </t>
    </r>
    <r>
      <rPr>
        <sz val="12"/>
        <rFont val="Calibri"/>
        <family val="2"/>
        <scheme val="minor"/>
      </rPr>
      <t>werden.</t>
    </r>
  </si>
  <si>
    <r>
      <t xml:space="preserve">Auf diese Funktion wird hier </t>
    </r>
    <r>
      <rPr>
        <b/>
        <sz val="12"/>
        <rFont val="Calibri"/>
        <family val="2"/>
        <scheme val="minor"/>
      </rPr>
      <t>explizit verwiesen</t>
    </r>
    <r>
      <rPr>
        <sz val="12"/>
        <rFont val="Calibri"/>
        <family val="2"/>
        <scheme val="minor"/>
      </rPr>
      <t>, um die Ergebnisse genauer einschätzen zu können.</t>
    </r>
  </si>
  <si>
    <r>
      <t xml:space="preserve">GEMIS liefert zudem </t>
    </r>
    <r>
      <rPr>
        <b/>
        <sz val="12"/>
        <rFont val="Calibri"/>
        <family val="2"/>
        <scheme val="minor"/>
      </rPr>
      <t>vereinfachte Kostenbilanzen</t>
    </r>
    <r>
      <rPr>
        <sz val="12"/>
        <rFont val="Calibri"/>
        <family val="2"/>
        <scheme val="minor"/>
      </rPr>
      <t xml:space="preserve"> sowie </t>
    </r>
    <r>
      <rPr>
        <b/>
        <sz val="12"/>
        <rFont val="Calibri"/>
        <family val="2"/>
        <scheme val="minor"/>
      </rPr>
      <t>direkte und indirekte Beschäftigungswirkungen</t>
    </r>
    <r>
      <rPr>
        <sz val="12"/>
        <rFont val="Calibri"/>
        <family val="2"/>
        <scheme val="minor"/>
      </rPr>
      <t xml:space="preserve">, auf </t>
    </r>
  </si>
  <si>
    <r>
      <t xml:space="preserve">für alle vorgelagerten Prozessschritte, </t>
    </r>
    <r>
      <rPr>
        <b/>
        <u/>
        <sz val="12"/>
        <color indexed="10"/>
        <rFont val="Calibri"/>
        <family val="2"/>
        <scheme val="minor"/>
      </rPr>
      <t>nicht</t>
    </r>
    <r>
      <rPr>
        <sz val="12"/>
        <rFont val="Calibri"/>
        <family val="2"/>
        <scheme val="minor"/>
      </rPr>
      <t xml:space="preserve"> jedoch die eigentliche Nutzung der Energieträger (z. B. in Heizungen, Pkw usw.). </t>
    </r>
  </si>
  <si>
    <r>
      <t xml:space="preserve">Diese Daten werden </t>
    </r>
    <r>
      <rPr>
        <b/>
        <sz val="12"/>
        <color indexed="10"/>
        <rFont val="Calibri"/>
        <family val="2"/>
        <scheme val="minor"/>
      </rPr>
      <t>input</t>
    </r>
    <r>
      <rPr>
        <sz val="12"/>
        <rFont val="Calibri"/>
        <family val="2"/>
        <scheme val="minor"/>
      </rPr>
      <t xml:space="preserve">bezogen ausgewiesen, da sie sich auf die </t>
    </r>
    <r>
      <rPr>
        <b/>
        <sz val="12"/>
        <color indexed="10"/>
        <rFont val="Calibri"/>
        <family val="2"/>
        <scheme val="minor"/>
      </rPr>
      <t>Bereitstellung</t>
    </r>
    <r>
      <rPr>
        <sz val="12"/>
        <rFont val="Calibri"/>
        <family val="2"/>
        <scheme val="minor"/>
      </rPr>
      <t xml:space="preserve"> der Energieträger frei Nutzer beziehen.</t>
    </r>
  </si>
  <si>
    <r>
      <t>Alle anderen</t>
    </r>
    <r>
      <rPr>
        <sz val="12"/>
        <rFont val="Calibri"/>
        <family val="2"/>
        <scheme val="minor"/>
      </rPr>
      <t xml:space="preserve"> Datenblätter enthalten die </t>
    </r>
    <r>
      <rPr>
        <b/>
        <sz val="12"/>
        <color indexed="17"/>
        <rFont val="Calibri"/>
        <family val="2"/>
        <scheme val="minor"/>
      </rPr>
      <t>Gesamt</t>
    </r>
    <r>
      <rPr>
        <sz val="12"/>
        <rFont val="Calibri"/>
        <family val="2"/>
        <scheme val="minor"/>
      </rPr>
      <t xml:space="preserve">ergebnisse </t>
    </r>
    <r>
      <rPr>
        <b/>
        <sz val="12"/>
        <color indexed="17"/>
        <rFont val="Calibri"/>
        <family val="2"/>
        <scheme val="minor"/>
      </rPr>
      <t>inklusive</t>
    </r>
    <r>
      <rPr>
        <sz val="12"/>
        <rFont val="Calibri"/>
        <family val="2"/>
        <scheme val="minor"/>
      </rPr>
      <t xml:space="preserve"> der Vorketten </t>
    </r>
    <r>
      <rPr>
        <b/>
        <sz val="12"/>
        <color indexed="17"/>
        <rFont val="Calibri"/>
        <family val="2"/>
        <scheme val="minor"/>
      </rPr>
      <t>und</t>
    </r>
    <r>
      <rPr>
        <sz val="12"/>
        <rFont val="Calibri"/>
        <family val="2"/>
        <scheme val="minor"/>
      </rPr>
      <t xml:space="preserve"> der Nutzung - also z.B. bei</t>
    </r>
  </si>
  <si>
    <r>
      <t xml:space="preserve">Diese Daten sind stets </t>
    </r>
    <r>
      <rPr>
        <b/>
        <sz val="12"/>
        <color indexed="17"/>
        <rFont val="Calibri"/>
        <family val="2"/>
        <scheme val="minor"/>
      </rPr>
      <t>output</t>
    </r>
    <r>
      <rPr>
        <sz val="12"/>
        <rFont val="Calibri"/>
        <family val="2"/>
        <scheme val="minor"/>
      </rPr>
      <t>bezogen, d.h. sie geben die Umwelteffekte bezogen auf den bereitgestellten Nutzen an.</t>
    </r>
  </si>
  <si>
    <r>
      <t xml:space="preserve">Das </t>
    </r>
    <r>
      <rPr>
        <b/>
        <sz val="12"/>
        <color indexed="18"/>
        <rFont val="Calibri"/>
        <family val="2"/>
        <scheme val="minor"/>
      </rPr>
      <t>Umweltbundesamt</t>
    </r>
    <r>
      <rPr>
        <sz val="12"/>
        <rFont val="Calibri"/>
        <family val="2"/>
        <scheme val="minor"/>
      </rPr>
      <t xml:space="preserve"> bietet einen direkten Zugriff auf ca. 4.000 Datensätze aus GEMIS, wo sowohl die direkten</t>
    </r>
  </si>
  <si>
    <r>
      <t>unmittelbar in Ihrem web-browser angesehen</t>
    </r>
    <r>
      <rPr>
        <sz val="12"/>
        <rFont val="Calibri"/>
        <family val="2"/>
        <scheme val="minor"/>
      </rPr>
      <t xml:space="preserve"> werden können - ohne jedes weitere Programm.</t>
    </r>
  </si>
  <si>
    <r>
      <t xml:space="preserve">Diese Datei bietet </t>
    </r>
    <r>
      <rPr>
        <b/>
        <u/>
        <sz val="12"/>
        <rFont val="Calibri"/>
        <family val="2"/>
        <scheme val="minor"/>
      </rPr>
      <t>Auszüge von Ergebnissen</t>
    </r>
    <r>
      <rPr>
        <b/>
        <sz val="12"/>
        <rFont val="Calibri"/>
        <family val="2"/>
        <scheme val="minor"/>
      </rPr>
      <t xml:space="preserve"> aus GEMIS - für eine komplette Liste bitte das kostenlose GEMIS-Programm nutzen.</t>
    </r>
  </si>
  <si>
    <r>
      <t xml:space="preserve">also solche Daten, in denen der </t>
    </r>
    <r>
      <rPr>
        <b/>
        <sz val="12"/>
        <color indexed="17"/>
        <rFont val="Calibri"/>
        <family val="2"/>
        <scheme val="minor"/>
      </rPr>
      <t>Nutzungsgrad von Heizsystemen</t>
    </r>
    <r>
      <rPr>
        <b/>
        <sz val="12"/>
        <color indexed="57"/>
        <rFont val="Calibri"/>
        <family val="2"/>
        <scheme val="minor"/>
      </rPr>
      <t xml:space="preserve"> </t>
    </r>
    <r>
      <rPr>
        <b/>
        <sz val="12"/>
        <color indexed="17"/>
        <rFont val="Calibri"/>
        <family val="2"/>
        <scheme val="minor"/>
      </rPr>
      <t>schon enthalten</t>
    </r>
    <r>
      <rPr>
        <sz val="12"/>
        <rFont val="Calibri"/>
        <family val="2"/>
        <scheme val="minor"/>
      </rPr>
      <t xml:space="preserve"> ist. </t>
    </r>
  </si>
  <si>
    <t xml:space="preserve">damit können direkt Daten z.B. aus der Betriebskostenerfassung oder statistische Daten zum Endenergiebedarf verwendet werden, </t>
  </si>
  <si>
    <r>
      <t>Der Kumulierte Energie-</t>
    </r>
    <r>
      <rPr>
        <b/>
        <sz val="12"/>
        <rFont val="Calibri"/>
        <family val="2"/>
        <scheme val="minor"/>
      </rPr>
      <t>Verbrauch</t>
    </r>
    <r>
      <rPr>
        <sz val="12"/>
        <rFont val="Calibri"/>
        <family val="2"/>
        <scheme val="minor"/>
      </rPr>
      <t xml:space="preserve"> (KEV) ist seit GEMIS 4.2 der "Standard"-Indikator für den Verbrauch energetischer Ressourcen (Primärenergien).</t>
    </r>
  </si>
  <si>
    <r>
      <t xml:space="preserve">Der </t>
    </r>
    <r>
      <rPr>
        <b/>
        <sz val="12"/>
        <rFont val="Calibri"/>
        <family val="2"/>
        <scheme val="minor"/>
      </rPr>
      <t>KEV</t>
    </r>
    <r>
      <rPr>
        <sz val="12"/>
        <rFont val="Calibri"/>
        <family val="2"/>
        <scheme val="minor"/>
      </rPr>
      <t xml:space="preserve"> unterscheidet sich vom Kumulierten Energie-</t>
    </r>
    <r>
      <rPr>
        <b/>
        <sz val="12"/>
        <rFont val="Calibri"/>
        <family val="2"/>
        <scheme val="minor"/>
      </rPr>
      <t>Aufwand</t>
    </r>
    <r>
      <rPr>
        <sz val="12"/>
        <rFont val="Calibri"/>
        <family val="2"/>
        <scheme val="minor"/>
      </rPr>
      <t xml:space="preserve"> (KEA) dadurch, dass er bei </t>
    </r>
    <r>
      <rPr>
        <b/>
        <sz val="12"/>
        <color indexed="12"/>
        <rFont val="Calibri"/>
        <family val="2"/>
        <scheme val="minor"/>
      </rPr>
      <t>stofflich</t>
    </r>
    <r>
      <rPr>
        <sz val="12"/>
        <rFont val="Calibri"/>
        <family val="2"/>
        <scheme val="minor"/>
      </rPr>
      <t xml:space="preserve"> genutzten Energieträgern deren Heizwert</t>
    </r>
  </si>
  <si>
    <r>
      <t xml:space="preserve">Beim KEA wird dagegen der Heizwert von z.B. Holz </t>
    </r>
    <r>
      <rPr>
        <b/>
        <sz val="12"/>
        <rFont val="Calibri"/>
        <family val="2"/>
        <scheme val="minor"/>
      </rPr>
      <t>als Baustoff</t>
    </r>
    <r>
      <rPr>
        <sz val="12"/>
        <rFont val="Calibri"/>
        <family val="2"/>
        <scheme val="minor"/>
      </rPr>
      <t xml:space="preserve"> mit in die Bilanz eingerechnet, da er zum "Aufwand" zählt.</t>
    </r>
  </si>
  <si>
    <r>
      <t xml:space="preserve">Ein </t>
    </r>
    <r>
      <rPr>
        <b/>
        <sz val="12"/>
        <rFont val="Calibri"/>
        <family val="2"/>
        <scheme val="minor"/>
      </rPr>
      <t>weiterer wichtiger Unterschied</t>
    </r>
    <r>
      <rPr>
        <sz val="12"/>
        <rFont val="Calibri"/>
        <family val="2"/>
        <scheme val="minor"/>
      </rPr>
      <t xml:space="preserve"> zwischen KEA und KEV ist insbesondere der </t>
    </r>
    <r>
      <rPr>
        <b/>
        <sz val="12"/>
        <rFont val="Calibri"/>
        <family val="2"/>
        <scheme val="minor"/>
      </rPr>
      <t>Nutzungsgrad der Ressourcenentnahme</t>
    </r>
    <r>
      <rPr>
        <sz val="12"/>
        <rFont val="Calibri"/>
        <family val="2"/>
        <scheme val="minor"/>
      </rPr>
      <t>:</t>
    </r>
  </si>
  <si>
    <r>
      <t xml:space="preserve">Der KEV bilanziert </t>
    </r>
    <r>
      <rPr>
        <b/>
        <sz val="12"/>
        <rFont val="Calibri"/>
        <family val="2"/>
        <scheme val="minor"/>
      </rPr>
      <t>erneuerbare</t>
    </r>
    <r>
      <rPr>
        <sz val="12"/>
        <rFont val="Calibri"/>
        <family val="2"/>
        <scheme val="minor"/>
      </rPr>
      <t xml:space="preserve"> Energien, die </t>
    </r>
    <r>
      <rPr>
        <b/>
        <sz val="12"/>
        <rFont val="Calibri"/>
        <family val="2"/>
        <scheme val="minor"/>
      </rPr>
      <t>direkt</t>
    </r>
    <r>
      <rPr>
        <sz val="12"/>
        <rFont val="Calibri"/>
        <family val="2"/>
        <scheme val="minor"/>
      </rPr>
      <t xml:space="preserve"> Strom oder Wärme bereitstellen, analog der internationalen Statistiken und der Energiebilanz,</t>
    </r>
  </si>
  <si>
    <r>
      <t xml:space="preserve">d.h. nach dem Wirkungsgradansatz, der </t>
    </r>
    <r>
      <rPr>
        <b/>
        <sz val="12"/>
        <color indexed="10"/>
        <rFont val="Calibri"/>
        <family val="2"/>
        <scheme val="minor"/>
      </rPr>
      <t>definitorisch</t>
    </r>
    <r>
      <rPr>
        <sz val="12"/>
        <color indexed="10"/>
        <rFont val="Calibri"/>
        <family val="2"/>
        <scheme val="minor"/>
      </rPr>
      <t xml:space="preserve"> </t>
    </r>
    <r>
      <rPr>
        <b/>
        <sz val="12"/>
        <color indexed="10"/>
        <rFont val="Calibri"/>
        <family val="2"/>
        <scheme val="minor"/>
      </rPr>
      <t>mit 100%</t>
    </r>
    <r>
      <rPr>
        <sz val="12"/>
        <color indexed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angesetzt wird.</t>
    </r>
  </si>
  <si>
    <r>
      <t>Ein Wasserkraftwerk erzeugt Strom - der KEV gibt dann 1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el</t>
    </r>
    <r>
      <rPr>
        <sz val="12"/>
        <rFont val="Calibri"/>
        <family val="2"/>
        <scheme val="minor"/>
      </rPr>
      <t xml:space="preserve"> an, während der KEA z.B. mit einem "Umwandlungsgrad" von</t>
    </r>
  </si>
  <si>
    <r>
      <t>80% einen Wert von 1,25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el</t>
    </r>
    <r>
      <rPr>
        <sz val="12"/>
        <rFont val="Calibri"/>
        <family val="2"/>
        <scheme val="minor"/>
      </rPr>
      <t xml:space="preserve"> angibt.</t>
    </r>
  </si>
  <si>
    <r>
      <t>Ein Solarkollektor erzeugt Wärme - der KEV gibt dann 1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an, während der KEA z.B. mit einem "Umwandlungsgrad" von</t>
    </r>
  </si>
  <si>
    <r>
      <t>60% einen Wert von 1,67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angibt.</t>
    </r>
  </si>
  <si>
    <r>
      <t>Eine Kurzumtriebsplantage erzeugt Biomasse - der KEV gibt dann 1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Bio</t>
    </r>
    <r>
      <rPr>
        <sz val="12"/>
        <rFont val="Calibri"/>
        <family val="2"/>
        <scheme val="minor"/>
      </rPr>
      <t xml:space="preserve"> an, während der KEA z.B. mit einem "Umwandlungsgrad" von</t>
    </r>
  </si>
  <si>
    <r>
      <t>4% (Solarenergie zu Biomasse-Heizwert bei Photosynthese) einen Wert von 25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Bio</t>
    </r>
    <r>
      <rPr>
        <sz val="12"/>
        <rFont val="Calibri"/>
        <family val="2"/>
        <scheme val="minor"/>
      </rPr>
      <t xml:space="preserve"> angibt.</t>
    </r>
  </si>
  <si>
    <r>
      <t xml:space="preserve">Der KEV weist </t>
    </r>
    <r>
      <rPr>
        <b/>
        <sz val="12"/>
        <rFont val="Calibri"/>
        <family val="2"/>
        <scheme val="minor"/>
      </rPr>
      <t>zusätzlich</t>
    </r>
    <r>
      <rPr>
        <sz val="12"/>
        <rFont val="Calibri"/>
        <family val="2"/>
        <scheme val="minor"/>
      </rPr>
      <t xml:space="preserve"> noch den KEV-"andere" aus, der sich insbesondere auf Hausmüll oder Abwärme bezieht, da diese definitorisch weder</t>
    </r>
  </si>
  <si>
    <r>
      <t xml:space="preserve">GEMIS kann </t>
    </r>
    <r>
      <rPr>
        <b/>
        <sz val="12"/>
        <rFont val="Calibri"/>
        <family val="2"/>
        <scheme val="minor"/>
      </rPr>
      <t>beide</t>
    </r>
    <r>
      <rPr>
        <sz val="12"/>
        <rFont val="Calibri"/>
        <family val="2"/>
        <scheme val="minor"/>
      </rPr>
      <t xml:space="preserve"> Kenngrößen bilanzieren - in diesem Datenauszug wird </t>
    </r>
    <r>
      <rPr>
        <b/>
        <sz val="12"/>
        <rFont val="Calibri"/>
        <family val="2"/>
        <scheme val="minor"/>
      </rPr>
      <t>nur der KEV</t>
    </r>
    <r>
      <rPr>
        <sz val="12"/>
        <rFont val="Calibri"/>
        <family val="2"/>
        <scheme val="minor"/>
      </rPr>
      <t xml:space="preserve"> ausgewiesen.</t>
    </r>
  </si>
  <si>
    <t>der stofflichen Nutzung weiter zur Verfügung steht.</t>
  </si>
  <si>
    <r>
      <t>nicht</t>
    </r>
    <r>
      <rPr>
        <sz val="12"/>
        <rFont val="Calibri"/>
        <family val="2"/>
        <scheme val="minor"/>
      </rPr>
      <t xml:space="preserve"> mit in die Bilanz einbezieht, da die stoffliche Nutzung diesen nicht "verbraucht" und er für potenzielle Nutzungen am Ende des Lebenswegs </t>
    </r>
  </si>
  <si>
    <r>
      <t xml:space="preserve">Die vorliegende Datei bietet </t>
    </r>
    <r>
      <rPr>
        <b/>
        <sz val="12"/>
        <rFont val="Calibri"/>
        <family val="2"/>
        <scheme val="minor"/>
      </rPr>
      <t>nur einen Auszug</t>
    </r>
    <r>
      <rPr>
        <sz val="12"/>
        <rFont val="Calibri"/>
        <family val="2"/>
        <scheme val="minor"/>
      </rPr>
      <t xml:space="preserve"> ausgewählter Ergebnisse (siehe nächstes Blatt).</t>
    </r>
  </si>
  <si>
    <r>
      <t xml:space="preserve"> - </t>
    </r>
    <r>
      <rPr>
        <b/>
        <sz val="12"/>
        <rFont val="Calibri"/>
        <family val="2"/>
        <scheme val="minor"/>
      </rPr>
      <t xml:space="preserve">Ressourcenbedarf  </t>
    </r>
    <r>
      <rPr>
        <sz val="12"/>
        <rFont val="Calibri"/>
        <family val="2"/>
        <scheme val="minor"/>
      </rPr>
      <t>(Primärenergie nach KEV/KEA, Rohstoffe sowie Flächenbedarf)</t>
    </r>
  </si>
  <si>
    <r>
      <t xml:space="preserve">Eine Ausnahme hiervon ist das Arbeitsblatt "Wärme-end 2010", das </t>
    </r>
    <r>
      <rPr>
        <b/>
        <sz val="12"/>
        <color indexed="17"/>
        <rFont val="Calibri"/>
        <family val="2"/>
        <scheme val="minor"/>
      </rPr>
      <t>end</t>
    </r>
    <r>
      <rPr>
        <sz val="12"/>
        <rFont val="Calibri"/>
        <family val="2"/>
        <scheme val="minor"/>
      </rPr>
      <t xml:space="preserve">energiebezogene Daten für Heiz- und Prozesswärmesysteme gibt - </t>
    </r>
  </si>
  <si>
    <t>lokales Stromnetz (Niederspannung) frei Haushalte (HH)/Kleinverbrauch (KV), inkl. Netzverluste</t>
  </si>
  <si>
    <t>Stromnetz-lokal 2014</t>
  </si>
  <si>
    <t>Dieses Szenario vergleicht die Strombereitstellung frei lokalem Netz bzw. Kraftwerksmix in Deutschland von 2010-2015 (statistische Daten) sowie für 2020 + 2030 (Szenariodaten)</t>
  </si>
  <si>
    <t>Stromnetz-lokal 2030</t>
  </si>
  <si>
    <t>Energie: Strom in DE 2010-2015 (Statistik) &amp; 2020 + 2030 (Szenarien) [g, kWh]</t>
  </si>
  <si>
    <t>Version 4.95</t>
  </si>
  <si>
    <t>Datenstand:</t>
  </si>
  <si>
    <t>Ergebnisse aus</t>
  </si>
  <si>
    <r>
      <t xml:space="preserve">Dies ist Teil von </t>
    </r>
    <r>
      <rPr>
        <b/>
        <sz val="12"/>
        <color indexed="12"/>
        <rFont val="Calibri"/>
        <family val="2"/>
        <scheme val="minor"/>
      </rPr>
      <t>ProBas</t>
    </r>
    <r>
      <rPr>
        <sz val="12"/>
        <rFont val="Calibri"/>
        <family val="2"/>
        <scheme val="minor"/>
      </rPr>
      <t xml:space="preserve"> (</t>
    </r>
    <r>
      <rPr>
        <b/>
        <sz val="12"/>
        <color indexed="12"/>
        <rFont val="Calibri"/>
        <family val="2"/>
        <scheme val="minor"/>
      </rPr>
      <t>Pro</t>
    </r>
    <r>
      <rPr>
        <sz val="12"/>
        <rFont val="Calibri"/>
        <family val="2"/>
        <scheme val="minor"/>
      </rPr>
      <t>zessorientierte</t>
    </r>
    <r>
      <rPr>
        <b/>
        <sz val="12"/>
        <color indexed="57"/>
        <rFont val="Calibri"/>
        <family val="2"/>
        <scheme val="minor"/>
      </rPr>
      <t xml:space="preserve"> </t>
    </r>
    <r>
      <rPr>
        <b/>
        <sz val="12"/>
        <color indexed="12"/>
        <rFont val="Calibri"/>
        <family val="2"/>
        <scheme val="minor"/>
      </rPr>
      <t>Bas</t>
    </r>
    <r>
      <rPr>
        <sz val="12"/>
        <rFont val="Calibri"/>
        <family val="2"/>
        <scheme val="minor"/>
      </rPr>
      <t>isdaten für Umweltmanagement-Instrumente) des UBA und findet</t>
    </r>
  </si>
  <si>
    <t>sich unter</t>
  </si>
  <si>
    <r>
      <t xml:space="preserve">GEMIS macht </t>
    </r>
    <r>
      <rPr>
        <b/>
        <sz val="12"/>
        <rFont val="Calibri"/>
        <family val="2"/>
        <scheme val="minor"/>
      </rPr>
      <t xml:space="preserve">keine </t>
    </r>
    <r>
      <rPr>
        <sz val="12"/>
        <rFont val="Calibri"/>
        <family val="2"/>
        <scheme val="minor"/>
      </rPr>
      <t>Ökobilanzen nach DIN-ISO, sondern dient als Datenserver dafür sowie für Stoffstromanalysen,</t>
    </r>
  </si>
  <si>
    <r>
      <t xml:space="preserve">Die GEMIS-Datenbasis enthält </t>
    </r>
    <r>
      <rPr>
        <b/>
        <sz val="12"/>
        <rFont val="Calibri"/>
        <family val="2"/>
        <scheme val="minor"/>
      </rPr>
      <t>typische Lebenswege</t>
    </r>
    <r>
      <rPr>
        <sz val="12"/>
        <rFont val="Calibri"/>
        <family val="2"/>
        <scheme val="minor"/>
      </rPr>
      <t xml:space="preserve"> für Produkte und deren Herstellungs- und Verarbeitungsprozesse</t>
    </r>
  </si>
  <si>
    <r>
      <t>Ergänzend</t>
    </r>
    <r>
      <rPr>
        <sz val="12"/>
        <rFont val="Calibri"/>
        <family val="2"/>
        <scheme val="minor"/>
      </rPr>
      <t xml:space="preserve"> bilanziert GEMIS auch weitere Ergebnisse, für die allerdings </t>
    </r>
    <r>
      <rPr>
        <b/>
        <sz val="12"/>
        <rFont val="Calibri"/>
        <family val="2"/>
        <scheme val="minor"/>
      </rPr>
      <t>nicht immer</t>
    </r>
    <r>
      <rPr>
        <sz val="12"/>
        <rFont val="Calibri"/>
        <family val="2"/>
        <scheme val="minor"/>
      </rPr>
      <t xml:space="preserve"> eine komplette Abdeckung aller</t>
    </r>
  </si>
  <si>
    <r>
      <t xml:space="preserve">Szenario zum Vergleich von Heizsystemen, wobei für Prozesse mit Kraft-Wärme-Kopplung (KWK) eine </t>
    </r>
    <r>
      <rPr>
        <b/>
        <sz val="10"/>
        <rFont val="Arial"/>
        <family val="2"/>
      </rPr>
      <t xml:space="preserve">Allokation zwischen gekoppelt erzeugten Strom und gekoppelt erzeugter Wärme </t>
    </r>
    <r>
      <rPr>
        <sz val="10"/>
        <rFont val="Arial"/>
        <family val="2"/>
      </rPr>
      <t xml:space="preserve">erfolgt (energiealloziert = "en"). Im Ergebnis wird </t>
    </r>
    <r>
      <rPr>
        <b/>
        <sz val="10"/>
        <color indexed="10"/>
        <rFont val="Arial"/>
        <family val="2"/>
      </rPr>
      <t>nur der wärmebezogene Anteil</t>
    </r>
    <r>
      <rPr>
        <sz val="10"/>
        <rFont val="Arial"/>
        <family val="2"/>
      </rPr>
      <t xml:space="preserve"> ausgewiesen. Für Elektro-Wärmepumpen (WP) wird Strom aus dem nationalen Erzeugungdmix (mix) angesetzt. Für Biogas (Mix Mais/Gülle) werden hier </t>
    </r>
    <r>
      <rPr>
        <b/>
        <sz val="10"/>
        <color indexed="10"/>
        <rFont val="Arial"/>
        <family val="2"/>
      </rPr>
      <t>keine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THG-Emissionen aus Landnutzungsänderungen (0LUC) einbezogen.</t>
    </r>
  </si>
  <si>
    <r>
      <t xml:space="preserve">Dieses Szenario vergleicht Prozesse zur Strombereitstellung aus fossilen Energien und AKW gegenüber solchen mit KWK (Kraft-Wärme-Kopplung) und RE (regenerativen Energien). Die KWK-Prozesse sind </t>
    </r>
    <r>
      <rPr>
        <b/>
        <sz val="10"/>
        <color rgb="FFFF0000"/>
        <rFont val="Arial"/>
        <family val="2"/>
      </rPr>
      <t>energiebezogen alloziert</t>
    </r>
    <r>
      <rPr>
        <sz val="10"/>
        <rFont val="Arial"/>
        <family val="2"/>
      </rPr>
      <t xml:space="preserve">, d.h. hier wird </t>
    </r>
    <r>
      <rPr>
        <sz val="10"/>
        <color rgb="FFFF0000"/>
        <rFont val="Arial"/>
        <family val="2"/>
      </rPr>
      <t xml:space="preserve">nur der </t>
    </r>
    <r>
      <rPr>
        <b/>
        <sz val="10"/>
        <color rgb="FFFF0000"/>
        <rFont val="Arial"/>
        <family val="2"/>
      </rPr>
      <t>strombezogene</t>
    </r>
    <r>
      <rPr>
        <sz val="10"/>
        <color rgb="FFFF0000"/>
        <rFont val="Arial"/>
        <family val="2"/>
      </rPr>
      <t xml:space="preserve"> Anteil</t>
    </r>
    <r>
      <rPr>
        <sz val="10"/>
        <rFont val="Arial"/>
        <family val="2"/>
      </rPr>
      <t xml:space="preserve"> ausgewiesen</t>
    </r>
  </si>
  <si>
    <t>deutsches Kraftwerksmix, ohne Stromtransport, -verteilung und Umspannverluste</t>
  </si>
  <si>
    <t>Hinweise zu den hier bereitgestellten ausgewählten Ergebnisdaten aus GEMIS</t>
  </si>
  <si>
    <r>
      <t>(</t>
    </r>
    <r>
      <rPr>
        <b/>
        <u/>
        <sz val="16"/>
        <color indexed="17"/>
        <rFont val="Calibri"/>
        <family val="2"/>
        <scheme val="minor"/>
      </rPr>
      <t>G</t>
    </r>
    <r>
      <rPr>
        <b/>
        <sz val="16"/>
        <rFont val="Calibri"/>
        <family val="2"/>
        <scheme val="minor"/>
      </rPr>
      <t xml:space="preserve">lobales </t>
    </r>
    <r>
      <rPr>
        <b/>
        <u/>
        <sz val="16"/>
        <color indexed="17"/>
        <rFont val="Calibri"/>
        <family val="2"/>
        <scheme val="minor"/>
      </rPr>
      <t>E</t>
    </r>
    <r>
      <rPr>
        <b/>
        <sz val="16"/>
        <rFont val="Calibri"/>
        <family val="2"/>
        <scheme val="minor"/>
      </rPr>
      <t>missions-</t>
    </r>
    <r>
      <rPr>
        <b/>
        <u/>
        <sz val="16"/>
        <color indexed="17"/>
        <rFont val="Calibri"/>
        <family val="2"/>
        <scheme val="minor"/>
      </rPr>
      <t>M</t>
    </r>
    <r>
      <rPr>
        <b/>
        <sz val="16"/>
        <rFont val="Calibri"/>
        <family val="2"/>
        <scheme val="minor"/>
      </rPr>
      <t xml:space="preserve">odell </t>
    </r>
    <r>
      <rPr>
        <b/>
        <u/>
        <sz val="16"/>
        <color indexed="17"/>
        <rFont val="Calibri"/>
        <family val="2"/>
        <scheme val="minor"/>
      </rPr>
      <t>I</t>
    </r>
    <r>
      <rPr>
        <b/>
        <sz val="16"/>
        <rFont val="Calibri"/>
        <family val="2"/>
        <scheme val="minor"/>
      </rPr>
      <t xml:space="preserve">ntegrierter </t>
    </r>
    <r>
      <rPr>
        <b/>
        <u/>
        <sz val="16"/>
        <color indexed="17"/>
        <rFont val="Calibri"/>
        <family val="2"/>
        <scheme val="minor"/>
      </rPr>
      <t>S</t>
    </r>
    <r>
      <rPr>
        <b/>
        <sz val="16"/>
        <rFont val="Calibri"/>
        <family val="2"/>
        <scheme val="minor"/>
      </rPr>
      <t xml:space="preserve">ysteme)  </t>
    </r>
  </si>
  <si>
    <r>
      <t xml:space="preserve">Der </t>
    </r>
    <r>
      <rPr>
        <b/>
        <sz val="12"/>
        <rFont val="Calibri"/>
        <family val="2"/>
        <scheme val="minor"/>
      </rPr>
      <t xml:space="preserve">KSA </t>
    </r>
    <r>
      <rPr>
        <sz val="12"/>
        <rFont val="Calibri"/>
        <family val="2"/>
        <scheme val="minor"/>
      </rPr>
      <t>ist das stoffliche Pendant zum Kumulierten Energie-Aufwand (KEA). In GEMIS wird der KSA weiterhin bilanziert, wobei insbesondere die differenzierte</t>
    </r>
  </si>
  <si>
    <r>
      <t xml:space="preserve">Da der KSA als </t>
    </r>
    <r>
      <rPr>
        <b/>
        <sz val="12"/>
        <rFont val="Calibri"/>
        <family val="2"/>
        <scheme val="minor"/>
      </rPr>
      <t>Summenparameter</t>
    </r>
    <r>
      <rPr>
        <sz val="12"/>
        <rFont val="Calibri"/>
        <family val="2"/>
        <scheme val="minor"/>
      </rPr>
      <t xml:space="preserve"> u.E. wenig sinnvolle Aussagen erlaubt (z.B. ist der Effekt der Kühlwassernutzung praktisch immer sichtbar und oft dominant)</t>
    </r>
  </si>
  <si>
    <t xml:space="preserve">und bei Anwendern Unklarheiten über die Abgrenzung zu energetisch genutzten Ressourcen (z.B. Erdöl, Kohle) auftreten, wird der KSA in dieser </t>
  </si>
  <si>
    <t>da die KSA-Summe wenig aussagekräftig ist (s.o.)</t>
  </si>
  <si>
    <t xml:space="preserve">GEMIS bilanziert weiterhin den KSA - es sollte aber die disaggregierte Ergebnisdarstellung nach den einzelnen Ressourcen verwendet werden, </t>
  </si>
  <si>
    <r>
      <t xml:space="preserve">Seit GEMIS 4.1 wurde die Berechnungsgrundlage für die </t>
    </r>
    <r>
      <rPr>
        <b/>
        <sz val="12"/>
        <rFont val="Calibri"/>
        <family val="2"/>
        <scheme val="minor"/>
      </rPr>
      <t>Flächeninanspruchnahme</t>
    </r>
    <r>
      <rPr>
        <sz val="12"/>
        <rFont val="Calibri"/>
        <family val="2"/>
        <scheme val="minor"/>
      </rPr>
      <t xml:space="preserve"> gegenüber den früheren GEMIS-Versionen geändert - nun wird </t>
    </r>
  </si>
  <si>
    <r>
      <t xml:space="preserve">Damit wird die Lebensdauer von Prozessen nicht mehr auf den Flächenbedarf angerechnet und die Werte sind mit früheren GEMIS-Daten </t>
    </r>
    <r>
      <rPr>
        <b/>
        <sz val="12"/>
        <rFont val="Calibri"/>
        <family val="2"/>
        <scheme val="minor"/>
      </rPr>
      <t>nicht vergleichbar</t>
    </r>
    <r>
      <rPr>
        <sz val="12"/>
        <rFont val="Calibri"/>
        <family val="2"/>
        <scheme val="minor"/>
      </rPr>
      <t>!</t>
    </r>
  </si>
  <si>
    <r>
      <t xml:space="preserve">der </t>
    </r>
    <r>
      <rPr>
        <b/>
        <sz val="12"/>
        <rFont val="Calibri"/>
        <family val="2"/>
        <scheme val="minor"/>
      </rPr>
      <t>jährliche</t>
    </r>
    <r>
      <rPr>
        <sz val="12"/>
        <rFont val="Calibri"/>
        <family val="2"/>
        <scheme val="minor"/>
      </rPr>
      <t xml:space="preserve"> Flächenbedarf bilanziert, um vergleichbarer mit anderen Untersuchungen zu sein. </t>
    </r>
  </si>
  <si>
    <r>
      <rPr>
        <b/>
        <sz val="12"/>
        <rFont val="Calibri"/>
        <family val="2"/>
        <scheme val="minor"/>
      </rPr>
      <t>Ergebnisanalyse nach einzelnen Ressourcen</t>
    </r>
    <r>
      <rPr>
        <sz val="12"/>
        <rFont val="Calibri"/>
        <family val="2"/>
        <scheme val="minor"/>
      </rPr>
      <t xml:space="preserve"> wie Metallen, Mineralien, biogenen Rohstoffen usw. sinnvoll ist.</t>
    </r>
  </si>
  <si>
    <t>Ergebniszusammenfassung nicht mehr enthalten.</t>
  </si>
  <si>
    <t>Kraftwerkspark mix 2010</t>
  </si>
  <si>
    <t>Kraftwerkspark mix 2011</t>
  </si>
  <si>
    <t>Kraftwerkspark mix 2012</t>
  </si>
  <si>
    <t>Kraftwerkspark mix 2013</t>
  </si>
  <si>
    <t>Kraftwerkspark mix 2014</t>
  </si>
  <si>
    <t>Kraftwerkspark mix 2015</t>
  </si>
  <si>
    <t>Kraftwerkspark mix 2020</t>
  </si>
  <si>
    <t>Kraftwerkspark mix 2030</t>
  </si>
  <si>
    <t>BrK-Brik-Hzg 100%</t>
  </si>
  <si>
    <t>inputbezogene Wärmebereitstellung durch Strom (Kraftwerksmix)</t>
  </si>
  <si>
    <t>Holz-Stücke-Hzg 100%</t>
  </si>
  <si>
    <t>inputbezogene Wärmebereitstellung durch Zentralheizung mit Holzscheiten (Waldrestholz)</t>
  </si>
  <si>
    <t>inputbezogene Wärmebereitstellung durch Zentralheizung mit Holzpellets (Sägeindustrie-Reststoffe)</t>
  </si>
  <si>
    <t>Erdgas je kWh (Heizwert)</t>
  </si>
  <si>
    <t>Erdgas je kWh (Brennwert)</t>
  </si>
  <si>
    <t>Benzin je Liter, inkl. Biokraftstoffanteil</t>
  </si>
  <si>
    <t>Benzin je Liter, ohne Biokraftstoffanteil</t>
  </si>
  <si>
    <t>Diesel  je Liter, inkl. Biokraftstoffanteil</t>
  </si>
  <si>
    <t>Diesel  je Liter, ohne Biokraftstoffanteil</t>
  </si>
  <si>
    <t>Holz-Pellet-Hzg 100%</t>
  </si>
  <si>
    <t>Strom-direkt 100%</t>
  </si>
  <si>
    <t>Strom-KW-Park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</si>
</sst>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0.0000"/>
    <numFmt numFmtId="165" formatCode="0.0"/>
    <numFmt numFmtId="166" formatCode="_-* #,##0\ _D_M_-;\-* #,##0\ _D_M_-;_-* &quot;-&quot;??\ _D_M_-;_-@_-"/>
    <numFmt numFmtId="167" formatCode="0.00000000"/>
    <numFmt numFmtId="168" formatCode="#,##0.000"/>
    <numFmt numFmtId="169" formatCode="#,##0.0"/>
    <numFmt numFmtId="172" formatCode="#,##0.0000"/>
    <numFmt numFmtId="173" formatCode="0.000"/>
    <numFmt numFmtId="174" formatCode="0.00000"/>
    <numFmt numFmtId="175" formatCode="#,##0.00000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53"/>
      <name val="Arial"/>
      <family val="2"/>
    </font>
    <font>
      <b/>
      <u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u/>
      <sz val="12"/>
      <color indexed="10"/>
      <name val="Arial"/>
      <family val="2"/>
    </font>
    <font>
      <b/>
      <sz val="14"/>
      <color indexed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4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6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6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0" borderId="0" xfId="2" applyAlignment="1" applyProtection="1"/>
    <xf numFmtId="0" fontId="8" fillId="2" borderId="0" xfId="0" applyFont="1" applyFill="1"/>
    <xf numFmtId="0" fontId="4" fillId="2" borderId="1" xfId="0" applyFont="1" applyFill="1" applyBorder="1"/>
    <xf numFmtId="0" fontId="0" fillId="2" borderId="0" xfId="0" applyFill="1" applyBorder="1"/>
    <xf numFmtId="0" fontId="9" fillId="0" borderId="0" xfId="0" applyFont="1"/>
    <xf numFmtId="0" fontId="4" fillId="2" borderId="2" xfId="0" applyFont="1" applyFill="1" applyBorder="1"/>
    <xf numFmtId="0" fontId="0" fillId="2" borderId="3" xfId="0" applyFill="1" applyBorder="1"/>
    <xf numFmtId="22" fontId="0" fillId="0" borderId="0" xfId="0" applyNumberFormat="1"/>
    <xf numFmtId="165" fontId="0" fillId="0" borderId="1" xfId="0" applyNumberFormat="1" applyBorder="1"/>
    <xf numFmtId="11" fontId="0" fillId="0" borderId="0" xfId="0" applyNumberFormat="1"/>
    <xf numFmtId="0" fontId="4" fillId="0" borderId="0" xfId="0" applyFont="1" applyAlignment="1">
      <alignment horizontal="center"/>
    </xf>
    <xf numFmtId="2" fontId="0" fillId="0" borderId="1" xfId="0" applyNumberFormat="1" applyBorder="1"/>
    <xf numFmtId="167" fontId="0" fillId="0" borderId="0" xfId="0" applyNumberFormat="1"/>
    <xf numFmtId="167" fontId="0" fillId="0" borderId="0" xfId="0" applyNumberFormat="1" applyFill="1"/>
    <xf numFmtId="0" fontId="4" fillId="2" borderId="4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0" fontId="0" fillId="2" borderId="5" xfId="0" applyFill="1" applyBorder="1"/>
    <xf numFmtId="0" fontId="8" fillId="0" borderId="0" xfId="0" applyFont="1"/>
    <xf numFmtId="164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0" fontId="4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6" xfId="0" applyBorder="1"/>
    <xf numFmtId="0" fontId="8" fillId="2" borderId="6" xfId="0" applyFont="1" applyFill="1" applyBorder="1"/>
    <xf numFmtId="0" fontId="4" fillId="0" borderId="12" xfId="0" applyFont="1" applyBorder="1" applyAlignment="1">
      <alignment horizontal="center"/>
    </xf>
    <xf numFmtId="166" fontId="1" fillId="0" borderId="1" xfId="1" applyNumberFormat="1" applyFont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16" xfId="0" applyBorder="1"/>
    <xf numFmtId="0" fontId="4" fillId="2" borderId="20" xfId="0" applyFont="1" applyFill="1" applyBorder="1"/>
    <xf numFmtId="0" fontId="3" fillId="0" borderId="0" xfId="2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2" borderId="0" xfId="0" applyNumberFormat="1" applyFill="1" applyBorder="1" applyAlignment="1">
      <alignment horizontal="left" vertical="top" wrapText="1"/>
    </xf>
    <xf numFmtId="0" fontId="4" fillId="2" borderId="0" xfId="0" applyFont="1" applyFill="1" applyBorder="1"/>
    <xf numFmtId="0" fontId="0" fillId="2" borderId="0" xfId="0" applyNumberFormat="1" applyFill="1" applyBorder="1" applyAlignment="1">
      <alignment vertical="center" wrapText="1"/>
    </xf>
    <xf numFmtId="0" fontId="3" fillId="0" borderId="0" xfId="2" applyBorder="1" applyAlignment="1" applyProtection="1"/>
    <xf numFmtId="0" fontId="0" fillId="0" borderId="0" xfId="0" applyFill="1" applyBorder="1" applyAlignment="1">
      <alignment horizontal="left" wrapText="1"/>
    </xf>
    <xf numFmtId="0" fontId="4" fillId="2" borderId="2" xfId="0" applyFont="1" applyFill="1" applyBorder="1" applyAlignment="1">
      <alignment vertical="center" wrapText="1"/>
    </xf>
    <xf numFmtId="0" fontId="5" fillId="0" borderId="6" xfId="0" applyFont="1" applyFill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0" fillId="0" borderId="32" xfId="0" applyNumberFormat="1" applyBorder="1"/>
    <xf numFmtId="2" fontId="0" fillId="0" borderId="33" xfId="0" applyNumberFormat="1" applyBorder="1"/>
    <xf numFmtId="2" fontId="0" fillId="0" borderId="30" xfId="0" applyNumberFormat="1" applyBorder="1"/>
    <xf numFmtId="165" fontId="0" fillId="0" borderId="27" xfId="0" applyNumberFormat="1" applyBorder="1"/>
    <xf numFmtId="2" fontId="0" fillId="0" borderId="28" xfId="0" applyNumberFormat="1" applyBorder="1"/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6" borderId="17" xfId="0" applyFont="1" applyFill="1" applyBorder="1"/>
    <xf numFmtId="0" fontId="4" fillId="0" borderId="16" xfId="0" applyFont="1" applyBorder="1"/>
    <xf numFmtId="0" fontId="5" fillId="0" borderId="15" xfId="0" applyFont="1" applyBorder="1"/>
    <xf numFmtId="0" fontId="5" fillId="0" borderId="16" xfId="0" applyFont="1" applyBorder="1"/>
    <xf numFmtId="0" fontId="4" fillId="4" borderId="17" xfId="0" applyFont="1" applyFill="1" applyBorder="1"/>
    <xf numFmtId="0" fontId="5" fillId="0" borderId="14" xfId="0" applyFont="1" applyBorder="1"/>
    <xf numFmtId="166" fontId="1" fillId="0" borderId="31" xfId="1" applyNumberFormat="1" applyFont="1" applyBorder="1"/>
    <xf numFmtId="166" fontId="1" fillId="0" borderId="32" xfId="1" applyNumberFormat="1" applyFont="1" applyBorder="1"/>
    <xf numFmtId="166" fontId="1" fillId="0" borderId="29" xfId="1" applyNumberFormat="1" applyFont="1" applyBorder="1"/>
    <xf numFmtId="166" fontId="1" fillId="0" borderId="26" xfId="1" applyNumberFormat="1" applyFont="1" applyBorder="1"/>
    <xf numFmtId="166" fontId="1" fillId="0" borderId="27" xfId="1" applyNumberFormat="1" applyFont="1" applyBorder="1"/>
    <xf numFmtId="0" fontId="4" fillId="7" borderId="36" xfId="0" applyFont="1" applyFill="1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29" xfId="0" applyNumberFormat="1" applyBorder="1"/>
    <xf numFmtId="2" fontId="0" fillId="0" borderId="26" xfId="0" applyNumberFormat="1" applyBorder="1"/>
    <xf numFmtId="2" fontId="0" fillId="0" borderId="27" xfId="0" applyNumberFormat="1" applyBorder="1"/>
    <xf numFmtId="0" fontId="4" fillId="0" borderId="8" xfId="0" applyFont="1" applyBorder="1"/>
    <xf numFmtId="0" fontId="4" fillId="0" borderId="22" xfId="0" applyFont="1" applyBorder="1" applyAlignment="1">
      <alignment horizontal="center"/>
    </xf>
    <xf numFmtId="0" fontId="4" fillId="3" borderId="36" xfId="0" applyFont="1" applyFill="1" applyBorder="1"/>
    <xf numFmtId="168" fontId="0" fillId="0" borderId="15" xfId="0" applyNumberFormat="1" applyBorder="1"/>
    <xf numFmtId="168" fontId="0" fillId="0" borderId="16" xfId="0" applyNumberFormat="1" applyBorder="1"/>
    <xf numFmtId="165" fontId="0" fillId="0" borderId="31" xfId="0" applyNumberFormat="1" applyBorder="1"/>
    <xf numFmtId="165" fontId="0" fillId="0" borderId="29" xfId="0" applyNumberFormat="1" applyBorder="1"/>
    <xf numFmtId="165" fontId="0" fillId="0" borderId="26" xfId="0" applyNumberFormat="1" applyBorder="1"/>
    <xf numFmtId="168" fontId="0" fillId="0" borderId="17" xfId="0" applyNumberFormat="1" applyBorder="1"/>
    <xf numFmtId="164" fontId="0" fillId="0" borderId="15" xfId="0" applyNumberFormat="1" applyFill="1" applyBorder="1"/>
    <xf numFmtId="164" fontId="0" fillId="0" borderId="15" xfId="0" applyNumberFormat="1" applyFill="1" applyBorder="1" applyAlignment="1">
      <alignment vertical="center"/>
    </xf>
    <xf numFmtId="164" fontId="0" fillId="0" borderId="37" xfId="0" applyNumberFormat="1" applyBorder="1"/>
    <xf numFmtId="0" fontId="0" fillId="0" borderId="15" xfId="0" applyFill="1" applyBorder="1"/>
    <xf numFmtId="1" fontId="0" fillId="0" borderId="15" xfId="0" applyNumberFormat="1" applyFill="1" applyBorder="1" applyAlignment="1">
      <alignment vertical="center"/>
    </xf>
    <xf numFmtId="169" fontId="0" fillId="0" borderId="17" xfId="0" applyNumberFormat="1" applyBorder="1"/>
    <xf numFmtId="169" fontId="0" fillId="0" borderId="15" xfId="0" applyNumberFormat="1" applyBorder="1"/>
    <xf numFmtId="169" fontId="0" fillId="0" borderId="16" xfId="0" applyNumberFormat="1" applyBorder="1"/>
    <xf numFmtId="3" fontId="0" fillId="0" borderId="17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164" fontId="0" fillId="0" borderId="14" xfId="0" applyNumberFormat="1" applyFill="1" applyBorder="1"/>
    <xf numFmtId="0" fontId="0" fillId="0" borderId="14" xfId="0" applyFill="1" applyBorder="1"/>
    <xf numFmtId="0" fontId="5" fillId="0" borderId="15" xfId="0" applyFont="1" applyFill="1" applyBorder="1"/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5" fillId="0" borderId="18" xfId="0" applyFont="1" applyFill="1" applyBorder="1"/>
    <xf numFmtId="0" fontId="5" fillId="0" borderId="21" xfId="0" applyFont="1" applyFill="1" applyBorder="1"/>
    <xf numFmtId="0" fontId="5" fillId="0" borderId="14" xfId="0" applyFont="1" applyFill="1" applyBorder="1"/>
    <xf numFmtId="0" fontId="5" fillId="2" borderId="4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172" fontId="0" fillId="0" borderId="17" xfId="0" applyNumberFormat="1" applyBorder="1"/>
    <xf numFmtId="172" fontId="0" fillId="0" borderId="15" xfId="0" applyNumberFormat="1" applyBorder="1"/>
    <xf numFmtId="0" fontId="4" fillId="2" borderId="20" xfId="0" applyFont="1" applyFill="1" applyBorder="1"/>
    <xf numFmtId="0" fontId="4" fillId="2" borderId="20" xfId="0" applyFont="1" applyFill="1" applyBorder="1"/>
    <xf numFmtId="164" fontId="5" fillId="0" borderId="16" xfId="0" applyNumberFormat="1" applyFont="1" applyBorder="1"/>
    <xf numFmtId="2" fontId="0" fillId="0" borderId="43" xfId="0" applyNumberFormat="1" applyBorder="1"/>
    <xf numFmtId="2" fontId="0" fillId="0" borderId="42" xfId="0" applyNumberFormat="1" applyBorder="1"/>
    <xf numFmtId="2" fontId="0" fillId="0" borderId="20" xfId="0" applyNumberFormat="1" applyBorder="1"/>
    <xf numFmtId="168" fontId="0" fillId="0" borderId="41" xfId="0" applyNumberFormat="1" applyBorder="1"/>
    <xf numFmtId="1" fontId="0" fillId="0" borderId="15" xfId="0" applyNumberFormat="1" applyFill="1" applyBorder="1"/>
    <xf numFmtId="49" fontId="5" fillId="0" borderId="15" xfId="0" applyNumberFormat="1" applyFont="1" applyBorder="1"/>
    <xf numFmtId="49" fontId="5" fillId="0" borderId="16" xfId="0" applyNumberFormat="1" applyFont="1" applyBorder="1"/>
    <xf numFmtId="173" fontId="0" fillId="0" borderId="33" xfId="0" applyNumberFormat="1" applyBorder="1"/>
    <xf numFmtId="173" fontId="0" fillId="0" borderId="30" xfId="0" applyNumberFormat="1" applyBorder="1"/>
    <xf numFmtId="173" fontId="0" fillId="0" borderId="28" xfId="0" applyNumberFormat="1" applyBorder="1"/>
    <xf numFmtId="173" fontId="0" fillId="0" borderId="31" xfId="1" applyNumberFormat="1" applyFont="1" applyBorder="1"/>
    <xf numFmtId="173" fontId="0" fillId="0" borderId="32" xfId="1" applyNumberFormat="1" applyFont="1" applyBorder="1"/>
    <xf numFmtId="173" fontId="0" fillId="0" borderId="29" xfId="1" applyNumberFormat="1" applyFont="1" applyBorder="1"/>
    <xf numFmtId="173" fontId="0" fillId="0" borderId="1" xfId="1" applyNumberFormat="1" applyFont="1" applyBorder="1"/>
    <xf numFmtId="173" fontId="0" fillId="0" borderId="26" xfId="1" applyNumberFormat="1" applyFont="1" applyBorder="1"/>
    <xf numFmtId="173" fontId="0" fillId="0" borderId="27" xfId="1" applyNumberFormat="1" applyFont="1" applyBorder="1"/>
    <xf numFmtId="165" fontId="1" fillId="0" borderId="29" xfId="1" applyNumberFormat="1" applyFont="1" applyBorder="1"/>
    <xf numFmtId="165" fontId="1" fillId="0" borderId="1" xfId="1" applyNumberFormat="1" applyFont="1" applyBorder="1"/>
    <xf numFmtId="0" fontId="5" fillId="0" borderId="39" xfId="0" applyFont="1" applyBorder="1"/>
    <xf numFmtId="0" fontId="5" fillId="0" borderId="18" xfId="0" applyFont="1" applyBorder="1"/>
    <xf numFmtId="174" fontId="5" fillId="0" borderId="19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3" fontId="0" fillId="0" borderId="1" xfId="0" applyNumberFormat="1" applyBorder="1"/>
    <xf numFmtId="175" fontId="0" fillId="0" borderId="17" xfId="0" applyNumberFormat="1" applyBorder="1"/>
    <xf numFmtId="175" fontId="0" fillId="0" borderId="15" xfId="0" applyNumberFormat="1" applyBorder="1"/>
    <xf numFmtId="1" fontId="1" fillId="0" borderId="31" xfId="1" applyNumberFormat="1" applyFont="1" applyBorder="1"/>
    <xf numFmtId="1" fontId="1" fillId="0" borderId="32" xfId="1" applyNumberFormat="1" applyFont="1" applyBorder="1"/>
    <xf numFmtId="1" fontId="1" fillId="0" borderId="29" xfId="1" applyNumberFormat="1" applyFont="1" applyBorder="1"/>
    <xf numFmtId="1" fontId="1" fillId="0" borderId="1" xfId="1" applyNumberFormat="1" applyFont="1" applyBorder="1"/>
    <xf numFmtId="1" fontId="1" fillId="0" borderId="26" xfId="1" applyNumberFormat="1" applyFont="1" applyBorder="1"/>
    <xf numFmtId="1" fontId="1" fillId="0" borderId="27" xfId="1" applyNumberFormat="1" applyFont="1" applyBorder="1"/>
    <xf numFmtId="173" fontId="0" fillId="0" borderId="31" xfId="0" applyNumberFormat="1" applyBorder="1"/>
    <xf numFmtId="173" fontId="0" fillId="0" borderId="32" xfId="0" applyNumberFormat="1" applyBorder="1"/>
    <xf numFmtId="173" fontId="0" fillId="0" borderId="29" xfId="0" applyNumberFormat="1" applyBorder="1"/>
    <xf numFmtId="173" fontId="0" fillId="0" borderId="26" xfId="0" applyNumberFormat="1" applyBorder="1"/>
    <xf numFmtId="173" fontId="0" fillId="0" borderId="27" xfId="0" applyNumberFormat="1" applyBorder="1"/>
    <xf numFmtId="0" fontId="17" fillId="0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/>
    <xf numFmtId="0" fontId="19" fillId="0" borderId="0" xfId="0" applyFont="1" applyFill="1" applyBorder="1"/>
    <xf numFmtId="0" fontId="21" fillId="0" borderId="0" xfId="0" applyFont="1"/>
    <xf numFmtId="0" fontId="19" fillId="2" borderId="0" xfId="0" applyFont="1" applyFill="1"/>
    <xf numFmtId="0" fontId="18" fillId="2" borderId="0" xfId="0" applyFont="1" applyFill="1"/>
    <xf numFmtId="0" fontId="17" fillId="2" borderId="0" xfId="0" applyFont="1" applyFill="1"/>
    <xf numFmtId="0" fontId="24" fillId="2" borderId="0" xfId="0" applyFont="1" applyFill="1"/>
    <xf numFmtId="0" fontId="28" fillId="0" borderId="0" xfId="2" applyFont="1" applyAlignment="1" applyProtection="1"/>
    <xf numFmtId="0" fontId="31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5" fillId="2" borderId="0" xfId="0" applyFont="1" applyFill="1"/>
    <xf numFmtId="0" fontId="19" fillId="2" borderId="0" xfId="0" applyFont="1" applyFill="1"/>
    <xf numFmtId="0" fontId="33" fillId="0" borderId="0" xfId="0" applyFont="1" applyFill="1" applyBorder="1"/>
    <xf numFmtId="0" fontId="27" fillId="0" borderId="0" xfId="2" applyFont="1" applyFill="1" applyBorder="1" applyAlignment="1" applyProtection="1"/>
    <xf numFmtId="0" fontId="17" fillId="0" borderId="0" xfId="0" applyFont="1" applyFill="1"/>
    <xf numFmtId="0" fontId="19" fillId="0" borderId="0" xfId="0" applyFont="1"/>
    <xf numFmtId="164" fontId="5" fillId="0" borderId="14" xfId="0" applyNumberFormat="1" applyFont="1" applyFill="1" applyBorder="1"/>
    <xf numFmtId="164" fontId="5" fillId="0" borderId="15" xfId="0" applyNumberFormat="1" applyFont="1" applyFill="1" applyBorder="1"/>
    <xf numFmtId="0" fontId="5" fillId="0" borderId="17" xfId="0" applyFont="1" applyBorder="1"/>
    <xf numFmtId="164" fontId="0" fillId="0" borderId="17" xfId="0" applyNumberFormat="1" applyFill="1" applyBorder="1"/>
    <xf numFmtId="1" fontId="0" fillId="0" borderId="16" xfId="0" applyNumberFormat="1" applyFill="1" applyBorder="1"/>
    <xf numFmtId="0" fontId="0" fillId="0" borderId="17" xfId="0" applyFill="1" applyBorder="1"/>
    <xf numFmtId="0" fontId="0" fillId="0" borderId="16" xfId="0" applyFill="1" applyBorder="1"/>
    <xf numFmtId="0" fontId="19" fillId="8" borderId="0" xfId="0" applyFont="1" applyFill="1"/>
    <xf numFmtId="14" fontId="19" fillId="8" borderId="0" xfId="0" applyNumberFormat="1" applyFont="1" applyFill="1"/>
    <xf numFmtId="0" fontId="34" fillId="0" borderId="0" xfId="0" applyFont="1"/>
    <xf numFmtId="0" fontId="35" fillId="0" borderId="0" xfId="2" applyFont="1" applyFill="1" applyBorder="1" applyAlignment="1" applyProtection="1"/>
    <xf numFmtId="0" fontId="34" fillId="8" borderId="0" xfId="0" applyFont="1" applyFill="1"/>
    <xf numFmtId="14" fontId="34" fillId="8" borderId="0" xfId="0" applyNumberFormat="1" applyFont="1" applyFill="1"/>
    <xf numFmtId="0" fontId="36" fillId="2" borderId="0" xfId="0" applyFont="1" applyFill="1"/>
    <xf numFmtId="0" fontId="40" fillId="0" borderId="0" xfId="0" applyFont="1" applyFill="1" applyBorder="1"/>
    <xf numFmtId="0" fontId="41" fillId="0" borderId="0" xfId="0" applyFont="1" applyFill="1" applyBorder="1"/>
    <xf numFmtId="17" fontId="41" fillId="8" borderId="0" xfId="0" applyNumberFormat="1" applyFont="1" applyFill="1" applyBorder="1"/>
    <xf numFmtId="0" fontId="41" fillId="0" borderId="0" xfId="0" applyFont="1" applyAlignment="1">
      <alignment vertical="center"/>
    </xf>
    <xf numFmtId="0" fontId="0" fillId="0" borderId="6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1" fillId="0" borderId="15" xfId="0" applyFont="1" applyFill="1" applyBorder="1"/>
    <xf numFmtId="164" fontId="1" fillId="0" borderId="14" xfId="0" applyNumberFormat="1" applyFont="1" applyFill="1" applyBorder="1"/>
    <xf numFmtId="0" fontId="19" fillId="2" borderId="0" xfId="0" applyFont="1" applyFill="1"/>
    <xf numFmtId="0" fontId="5" fillId="0" borderId="18" xfId="0" applyFont="1" applyFill="1" applyBorder="1"/>
    <xf numFmtId="0" fontId="5" fillId="0" borderId="6" xfId="0" applyFont="1" applyFill="1" applyBorder="1"/>
    <xf numFmtId="0" fontId="5" fillId="0" borderId="21" xfId="0" applyFont="1" applyFill="1" applyBorder="1"/>
    <xf numFmtId="0" fontId="5" fillId="0" borderId="0" xfId="0" applyFont="1" applyFill="1" applyBorder="1"/>
    <xf numFmtId="0" fontId="5" fillId="0" borderId="19" xfId="0" applyFont="1" applyFill="1" applyBorder="1"/>
    <xf numFmtId="0" fontId="5" fillId="0" borderId="13" xfId="0" applyFont="1" applyFill="1" applyBorder="1"/>
    <xf numFmtId="0" fontId="5" fillId="0" borderId="22" xfId="0" applyFont="1" applyFill="1" applyBorder="1"/>
    <xf numFmtId="0" fontId="4" fillId="5" borderId="4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23" xfId="0" applyFill="1" applyBorder="1"/>
    <xf numFmtId="0" fontId="4" fillId="2" borderId="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39" xfId="0" applyFont="1" applyFill="1" applyBorder="1"/>
    <xf numFmtId="0" fontId="5" fillId="0" borderId="24" xfId="0" applyFont="1" applyFill="1" applyBorder="1"/>
    <xf numFmtId="0" fontId="5" fillId="0" borderId="40" xfId="0" applyFont="1" applyFill="1" applyBorder="1"/>
    <xf numFmtId="0" fontId="0" fillId="2" borderId="4" xfId="0" applyNumberFormat="1" applyFill="1" applyBorder="1" applyAlignment="1">
      <alignment horizontal="left" vertical="top" wrapText="1"/>
    </xf>
    <xf numFmtId="0" fontId="0" fillId="2" borderId="6" xfId="0" applyNumberFormat="1" applyFill="1" applyBorder="1" applyAlignment="1">
      <alignment horizontal="left" vertical="top"/>
    </xf>
    <xf numFmtId="0" fontId="0" fillId="2" borderId="7" xfId="0" applyNumberFormat="1" applyFill="1" applyBorder="1" applyAlignment="1">
      <alignment horizontal="left" vertical="top"/>
    </xf>
    <xf numFmtId="0" fontId="5" fillId="2" borderId="4" xfId="0" applyNumberFormat="1" applyFont="1" applyFill="1" applyBorder="1" applyAlignment="1">
      <alignment vertical="center" wrapText="1"/>
    </xf>
    <xf numFmtId="0" fontId="0" fillId="2" borderId="6" xfId="0" applyNumberFormat="1" applyFill="1" applyBorder="1" applyAlignment="1">
      <alignment vertical="center" wrapText="1"/>
    </xf>
    <xf numFmtId="0" fontId="0" fillId="2" borderId="7" xfId="0" applyNumberFormat="1" applyFill="1" applyBorder="1" applyAlignment="1">
      <alignment vertical="center" wrapText="1"/>
    </xf>
    <xf numFmtId="0" fontId="11" fillId="0" borderId="3" xfId="0" applyFont="1" applyBorder="1"/>
    <xf numFmtId="0" fontId="11" fillId="0" borderId="24" xfId="0" applyFont="1" applyBorder="1"/>
    <xf numFmtId="0" fontId="11" fillId="0" borderId="25" xfId="0" applyFont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0" fillId="0" borderId="6" xfId="0" applyFill="1" applyBorder="1" applyAlignment="1">
      <alignment horizontal="left" wrapText="1"/>
    </xf>
    <xf numFmtId="0" fontId="4" fillId="0" borderId="38" xfId="0" applyFont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4" fillId="2" borderId="20" xfId="0" applyFont="1" applyFill="1" applyBorder="1"/>
    <xf numFmtId="0" fontId="4" fillId="2" borderId="5" xfId="0" applyFont="1" applyFill="1" applyBorder="1"/>
    <xf numFmtId="0" fontId="0" fillId="2" borderId="4" xfId="0" applyNumberFormat="1" applyFill="1" applyBorder="1" applyAlignment="1">
      <alignment vertical="center" wrapText="1"/>
    </xf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5" fillId="0" borderId="24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2" borderId="3" xfId="0" applyNumberFormat="1" applyFill="1" applyBorder="1" applyAlignment="1">
      <alignment horizontal="left" vertical="top" wrapText="1"/>
    </xf>
    <xf numFmtId="0" fontId="0" fillId="2" borderId="24" xfId="0" applyNumberFormat="1" applyFill="1" applyBorder="1" applyAlignment="1">
      <alignment horizontal="left" vertical="top" wrapText="1"/>
    </xf>
    <xf numFmtId="0" fontId="0" fillId="2" borderId="25" xfId="0" applyNumberFormat="1" applyFill="1" applyBorder="1" applyAlignment="1">
      <alignment horizontal="left" vertical="top" wrapText="1"/>
    </xf>
    <xf numFmtId="0" fontId="0" fillId="2" borderId="6" xfId="0" applyNumberFormat="1" applyFill="1" applyBorder="1" applyAlignment="1">
      <alignment horizontal="left" vertical="top" wrapText="1"/>
    </xf>
    <xf numFmtId="0" fontId="0" fillId="2" borderId="7" xfId="0" applyNumberFormat="1" applyFill="1" applyBorder="1" applyAlignment="1">
      <alignment horizontal="left" vertical="top" wrapText="1"/>
    </xf>
    <xf numFmtId="0" fontId="0" fillId="2" borderId="4" xfId="0" applyNumberFormat="1" applyFill="1" applyBorder="1" applyAlignment="1">
      <alignment horizontal="left" vertical="center" wrapText="1"/>
    </xf>
    <xf numFmtId="0" fontId="0" fillId="2" borderId="6" xfId="0" applyNumberFormat="1" applyFill="1" applyBorder="1" applyAlignment="1">
      <alignment horizontal="left" vertical="center" wrapText="1"/>
    </xf>
    <xf numFmtId="0" fontId="0" fillId="2" borderId="7" xfId="0" applyNumberForma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1" fillId="0" borderId="15" xfId="0" applyNumberFormat="1" applyFont="1" applyFill="1" applyBorder="1"/>
    <xf numFmtId="0" fontId="1" fillId="0" borderId="24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robas.umweltbundesamt.de/" TargetMode="External"/><Relationship Id="rId1" Type="http://schemas.openxmlformats.org/officeDocument/2006/relationships/hyperlink" Target="http://www.gemis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0"/>
  </sheetPr>
  <dimension ref="A1:M47"/>
  <sheetViews>
    <sheetView tabSelected="1" workbookViewId="0">
      <selection activeCell="I4" sqref="I4"/>
    </sheetView>
  </sheetViews>
  <sheetFormatPr baseColWidth="10" defaultColWidth="11.44140625" defaultRowHeight="13.8" x14ac:dyDescent="0.3"/>
  <cols>
    <col min="1" max="4" width="11.44140625" style="151"/>
    <col min="5" max="5" width="19.109375" style="151" customWidth="1"/>
    <col min="6" max="6" width="15" style="151" customWidth="1"/>
    <col min="7" max="7" width="7.88671875" style="151" customWidth="1"/>
    <col min="8" max="8" width="18.44140625" style="151" customWidth="1"/>
    <col min="9" max="9" width="12.5546875" style="151" customWidth="1"/>
    <col min="10" max="10" width="16.5546875" style="151" customWidth="1"/>
    <col min="11" max="16384" width="11.44140625" style="151"/>
  </cols>
  <sheetData>
    <row r="1" spans="1:13" ht="21" x14ac:dyDescent="0.4">
      <c r="A1" s="191" t="s">
        <v>444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50"/>
      <c r="M1" s="150"/>
    </row>
    <row r="2" spans="1:13" ht="21" x14ac:dyDescent="0.4">
      <c r="A2" s="172"/>
      <c r="B2" s="149"/>
      <c r="C2" s="149"/>
      <c r="D2" s="149"/>
      <c r="E2" s="149"/>
      <c r="F2" s="149"/>
      <c r="G2" s="149"/>
      <c r="H2" s="149"/>
      <c r="I2" s="149"/>
      <c r="J2" s="149"/>
      <c r="K2" s="150"/>
      <c r="L2" s="150"/>
      <c r="M2" s="150"/>
    </row>
    <row r="3" spans="1:13" ht="21" x14ac:dyDescent="0.4">
      <c r="A3" s="172" t="s">
        <v>445</v>
      </c>
      <c r="B3" s="190"/>
      <c r="C3" s="190"/>
      <c r="D3" s="190"/>
      <c r="E3" s="190"/>
      <c r="F3" s="191" t="s">
        <v>433</v>
      </c>
      <c r="G3" s="190"/>
      <c r="H3" s="191" t="s">
        <v>434</v>
      </c>
      <c r="I3" s="192">
        <v>42831</v>
      </c>
      <c r="J3" s="149"/>
      <c r="K3" s="150"/>
      <c r="L3" s="150"/>
      <c r="M3" s="150"/>
    </row>
    <row r="4" spans="1:13" ht="12" customHeigh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150"/>
      <c r="M4" s="150"/>
    </row>
    <row r="5" spans="1:13" s="154" customFormat="1" ht="15.6" x14ac:dyDescent="0.3">
      <c r="A5" s="152" t="s">
        <v>391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  <c r="L5" s="153"/>
      <c r="M5" s="153"/>
    </row>
    <row r="6" spans="1:13" s="154" customFormat="1" ht="15.6" x14ac:dyDescent="0.3">
      <c r="A6" s="152" t="s">
        <v>425</v>
      </c>
      <c r="B6" s="152"/>
      <c r="C6" s="152"/>
      <c r="D6" s="152"/>
      <c r="E6" s="152"/>
      <c r="F6" s="152"/>
      <c r="G6" s="152"/>
      <c r="H6" s="152"/>
      <c r="I6" s="152"/>
      <c r="J6" s="152"/>
      <c r="K6" s="153"/>
      <c r="L6" s="153"/>
      <c r="M6" s="153"/>
    </row>
    <row r="7" spans="1:13" s="154" customFormat="1" ht="15.6" x14ac:dyDescent="0.3">
      <c r="A7" s="152" t="s">
        <v>438</v>
      </c>
      <c r="B7" s="152"/>
      <c r="C7" s="152"/>
      <c r="D7" s="152"/>
      <c r="E7" s="152"/>
      <c r="F7" s="152"/>
      <c r="G7" s="152"/>
      <c r="H7" s="152"/>
      <c r="I7" s="152"/>
      <c r="J7" s="152"/>
      <c r="K7" s="153"/>
      <c r="L7" s="153"/>
      <c r="M7" s="153"/>
    </row>
    <row r="8" spans="1:13" s="154" customFormat="1" ht="15.6" x14ac:dyDescent="0.3">
      <c r="A8" s="152" t="s">
        <v>186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  <c r="L8" s="153"/>
      <c r="M8" s="153"/>
    </row>
    <row r="9" spans="1:13" s="154" customFormat="1" ht="15.6" x14ac:dyDescent="0.3">
      <c r="A9" s="152" t="s">
        <v>439</v>
      </c>
      <c r="B9" s="152"/>
      <c r="C9" s="152"/>
      <c r="D9" s="152"/>
      <c r="E9" s="152"/>
      <c r="F9" s="152"/>
      <c r="G9" s="152"/>
      <c r="H9" s="152"/>
      <c r="I9" s="152"/>
      <c r="J9" s="152"/>
      <c r="K9" s="153"/>
      <c r="L9" s="153"/>
      <c r="M9" s="153"/>
    </row>
    <row r="10" spans="1:13" s="154" customFormat="1" ht="15.6" x14ac:dyDescent="0.3">
      <c r="A10" s="152" t="s">
        <v>170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3"/>
      <c r="L10" s="153"/>
      <c r="M10" s="153"/>
    </row>
    <row r="11" spans="1:13" s="154" customFormat="1" ht="15.6" x14ac:dyDescent="0.3">
      <c r="A11" s="152" t="s">
        <v>171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3"/>
      <c r="L11" s="153"/>
      <c r="M11" s="153"/>
    </row>
    <row r="12" spans="1:13" s="154" customFormat="1" ht="15.6" x14ac:dyDescent="0.3">
      <c r="A12" s="155" t="s">
        <v>392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3"/>
      <c r="L12" s="153"/>
      <c r="M12" s="153"/>
    </row>
    <row r="13" spans="1:13" s="154" customFormat="1" ht="15.6" x14ac:dyDescent="0.3">
      <c r="A13" s="152" t="s">
        <v>189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3"/>
      <c r="L13" s="153"/>
      <c r="M13" s="153"/>
    </row>
    <row r="14" spans="1:13" s="154" customFormat="1" ht="15.6" x14ac:dyDescent="0.3">
      <c r="A14" s="152" t="s">
        <v>190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  <c r="L14" s="153"/>
      <c r="M14" s="153"/>
    </row>
    <row r="15" spans="1:13" s="154" customFormat="1" ht="15.6" x14ac:dyDescent="0.3">
      <c r="A15" s="152" t="s">
        <v>393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  <c r="L15" s="153"/>
      <c r="M15" s="153"/>
    </row>
    <row r="16" spans="1:13" s="154" customFormat="1" ht="18" x14ac:dyDescent="0.4">
      <c r="A16" s="152" t="s">
        <v>394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3"/>
      <c r="L16" s="153"/>
      <c r="M16" s="153"/>
    </row>
    <row r="17" spans="1:13" s="154" customFormat="1" ht="18" x14ac:dyDescent="0.4">
      <c r="A17" s="152" t="s">
        <v>395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3"/>
      <c r="L17" s="153"/>
      <c r="M17" s="153"/>
    </row>
    <row r="18" spans="1:13" s="154" customFormat="1" ht="15.6" x14ac:dyDescent="0.3">
      <c r="A18" s="152" t="s">
        <v>426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3"/>
      <c r="L18" s="153"/>
      <c r="M18" s="153"/>
    </row>
    <row r="19" spans="1:13" s="154" customFormat="1" ht="15.6" x14ac:dyDescent="0.3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L19" s="153"/>
      <c r="M19" s="153"/>
    </row>
    <row r="20" spans="1:13" s="154" customFormat="1" ht="15.6" x14ac:dyDescent="0.3">
      <c r="A20" s="155" t="s">
        <v>440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3"/>
      <c r="L20" s="153"/>
      <c r="M20" s="153"/>
    </row>
    <row r="21" spans="1:13" s="154" customFormat="1" ht="15.6" x14ac:dyDescent="0.3">
      <c r="A21" s="152" t="s">
        <v>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3"/>
      <c r="L21" s="153"/>
      <c r="M21" s="153"/>
    </row>
    <row r="22" spans="1:13" s="154" customFormat="1" ht="15.6" x14ac:dyDescent="0.3">
      <c r="A22" s="152" t="s">
        <v>396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3"/>
      <c r="L22" s="153"/>
      <c r="M22" s="153"/>
    </row>
    <row r="23" spans="1:13" s="154" customFormat="1" ht="15.6" x14ac:dyDescent="0.3">
      <c r="A23" s="155" t="s">
        <v>397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  <c r="L23" s="153"/>
      <c r="M23" s="153"/>
    </row>
    <row r="24" spans="1:13" s="154" customFormat="1" ht="15.6" x14ac:dyDescent="0.3">
      <c r="A24" s="152" t="s">
        <v>398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3"/>
      <c r="L24" s="153"/>
      <c r="M24" s="153"/>
    </row>
    <row r="25" spans="1:13" s="154" customFormat="1" ht="15.6" x14ac:dyDescent="0.3">
      <c r="A25" s="152" t="s">
        <v>399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3"/>
      <c r="L25" s="153"/>
      <c r="M25" s="153"/>
    </row>
    <row r="26" spans="1:13" s="154" customFormat="1" ht="15.6" x14ac:dyDescent="0.3">
      <c r="A26" s="152" t="s">
        <v>187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3"/>
      <c r="L26" s="153"/>
      <c r="M26" s="153"/>
    </row>
    <row r="27" spans="1:13" s="154" customFormat="1" ht="15.6" x14ac:dyDescent="0.3">
      <c r="A27" s="152" t="s">
        <v>188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3"/>
      <c r="L27" s="153"/>
      <c r="M27" s="153"/>
    </row>
    <row r="28" spans="1:13" s="154" customFormat="1" ht="15.6" x14ac:dyDescent="0.3">
      <c r="A28" s="152" t="s">
        <v>172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3"/>
      <c r="L28" s="153"/>
      <c r="M28" s="153"/>
    </row>
    <row r="29" spans="1:13" s="154" customFormat="1" ht="15.6" x14ac:dyDescent="0.3">
      <c r="A29" s="152" t="s">
        <v>173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3"/>
      <c r="L29" s="153"/>
      <c r="M29" s="153"/>
    </row>
    <row r="30" spans="1:13" s="154" customFormat="1" ht="15.6" x14ac:dyDescent="0.3">
      <c r="A30" s="152" t="s">
        <v>174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3"/>
      <c r="L30" s="153"/>
      <c r="M30" s="153"/>
    </row>
    <row r="31" spans="1:13" s="154" customFormat="1" ht="15.6" x14ac:dyDescent="0.3">
      <c r="A31" s="152" t="s">
        <v>175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  <c r="L31" s="153"/>
      <c r="M31" s="153"/>
    </row>
    <row r="32" spans="1:13" s="154" customFormat="1" ht="15.6" x14ac:dyDescent="0.3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3"/>
      <c r="L32" s="153"/>
      <c r="M32" s="153"/>
    </row>
    <row r="33" spans="1:13" s="154" customFormat="1" ht="15.6" x14ac:dyDescent="0.3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3"/>
      <c r="L33" s="153"/>
      <c r="M33" s="153"/>
    </row>
    <row r="34" spans="1:13" x14ac:dyDescent="0.3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50"/>
      <c r="L34" s="150"/>
      <c r="M34" s="150"/>
    </row>
    <row r="35" spans="1:13" x14ac:dyDescent="0.3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50"/>
      <c r="L35" s="150"/>
      <c r="M35" s="150"/>
    </row>
    <row r="36" spans="1:13" x14ac:dyDescent="0.3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50"/>
      <c r="L36" s="150"/>
      <c r="M36" s="150"/>
    </row>
    <row r="37" spans="1:13" x14ac:dyDescent="0.3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50"/>
      <c r="L37" s="150"/>
      <c r="M37" s="150"/>
    </row>
    <row r="38" spans="1:13" x14ac:dyDescent="0.3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150"/>
      <c r="M38" s="150"/>
    </row>
    <row r="39" spans="1:13" x14ac:dyDescent="0.3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50"/>
      <c r="L39" s="150"/>
      <c r="M39" s="150"/>
    </row>
    <row r="40" spans="1:13" x14ac:dyDescent="0.3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50"/>
      <c r="L40" s="150"/>
      <c r="M40" s="150"/>
    </row>
    <row r="41" spans="1:13" x14ac:dyDescent="0.3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50"/>
      <c r="L41" s="150"/>
      <c r="M41" s="150"/>
    </row>
    <row r="42" spans="1:13" x14ac:dyDescent="0.3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50"/>
      <c r="L42" s="150"/>
      <c r="M42" s="150"/>
    </row>
    <row r="43" spans="1:13" x14ac:dyDescent="0.3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50"/>
      <c r="L43" s="150"/>
      <c r="M43" s="150"/>
    </row>
    <row r="44" spans="1:13" x14ac:dyDescent="0.3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50"/>
      <c r="L44" s="150"/>
      <c r="M44" s="150"/>
    </row>
    <row r="45" spans="1:13" x14ac:dyDescent="0.3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50"/>
      <c r="L45" s="150"/>
      <c r="M45" s="150"/>
    </row>
    <row r="46" spans="1:13" x14ac:dyDescent="0.3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50"/>
      <c r="L46" s="150"/>
      <c r="M46" s="150"/>
    </row>
    <row r="47" spans="1:13" x14ac:dyDescent="0.3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50"/>
      <c r="L47" s="150"/>
      <c r="M47" s="15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3" tint="0.39997558519241921"/>
  </sheetPr>
  <dimension ref="A1:T120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9.33203125" customWidth="1"/>
    <col min="8" max="10" width="11.5546875" bestFit="1" customWidth="1"/>
  </cols>
  <sheetData>
    <row r="1" spans="1:11" ht="15.75" customHeight="1" x14ac:dyDescent="0.3">
      <c r="A1" s="189" t="str">
        <f>"Ergebnisse aus GEMIS "&amp;Einführung!F3</f>
        <v>Ergebnisse aus GEMIS Version 4.95</v>
      </c>
      <c r="B1" s="2"/>
      <c r="C1" s="20" t="s">
        <v>364</v>
      </c>
      <c r="D1" s="2"/>
      <c r="E1" s="2"/>
      <c r="F1" s="2"/>
      <c r="G1" s="2"/>
    </row>
    <row r="2" spans="1:11" x14ac:dyDescent="0.25">
      <c r="A2" s="1"/>
      <c r="B2" s="2"/>
      <c r="C2" s="2"/>
      <c r="D2" s="2"/>
      <c r="E2" s="2"/>
      <c r="F2" s="2"/>
      <c r="G2" s="2"/>
    </row>
    <row r="3" spans="1:11" x14ac:dyDescent="0.25">
      <c r="A3" s="5" t="s">
        <v>67</v>
      </c>
      <c r="B3" s="241" t="s">
        <v>365</v>
      </c>
      <c r="C3" s="242"/>
      <c r="D3" s="242"/>
      <c r="E3" s="242"/>
      <c r="F3" s="242"/>
      <c r="G3" s="243"/>
    </row>
    <row r="4" spans="1:11" ht="51.75" customHeight="1" x14ac:dyDescent="0.25">
      <c r="A4" s="43" t="s">
        <v>68</v>
      </c>
      <c r="B4" s="240" t="s">
        <v>384</v>
      </c>
      <c r="C4" s="226"/>
      <c r="D4" s="226"/>
      <c r="E4" s="226"/>
      <c r="F4" s="226"/>
      <c r="G4" s="227"/>
      <c r="H4" s="18"/>
      <c r="I4" s="18"/>
      <c r="J4" s="18"/>
      <c r="K4" s="18"/>
    </row>
    <row r="5" spans="1:11" x14ac:dyDescent="0.25">
      <c r="A5" s="109" t="s">
        <v>69</v>
      </c>
      <c r="B5" s="210" t="s">
        <v>70</v>
      </c>
      <c r="C5" s="211"/>
      <c r="D5" s="211"/>
      <c r="E5" s="211"/>
      <c r="F5" s="211"/>
      <c r="G5" s="212"/>
      <c r="I5" t="s">
        <v>176</v>
      </c>
    </row>
    <row r="6" spans="1:11" ht="17.25" customHeight="1" x14ac:dyDescent="0.3">
      <c r="A6" s="19"/>
      <c r="B6" s="213"/>
      <c r="C6" s="214"/>
      <c r="D6" s="214"/>
      <c r="E6" s="214"/>
      <c r="F6" s="214"/>
      <c r="G6" s="215"/>
      <c r="H6" s="3"/>
      <c r="I6" t="s">
        <v>366</v>
      </c>
      <c r="J6" s="7"/>
    </row>
    <row r="7" spans="1:11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1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1" x14ac:dyDescent="0.25">
      <c r="A9" s="61" t="s">
        <v>372</v>
      </c>
      <c r="B9" s="236" t="s">
        <v>367</v>
      </c>
      <c r="C9" s="236"/>
      <c r="D9" s="236"/>
      <c r="E9" s="236"/>
      <c r="F9" s="236"/>
      <c r="G9" s="236"/>
      <c r="H9" s="94">
        <v>2010</v>
      </c>
      <c r="J9" s="3"/>
    </row>
    <row r="10" spans="1:11" ht="13.5" customHeight="1" x14ac:dyDescent="0.3">
      <c r="A10" s="58" t="s">
        <v>373</v>
      </c>
      <c r="B10" s="236" t="s">
        <v>367</v>
      </c>
      <c r="C10" s="236"/>
      <c r="D10" s="236"/>
      <c r="E10" s="236"/>
      <c r="F10" s="236"/>
      <c r="G10" s="236"/>
      <c r="H10" s="85">
        <v>2020</v>
      </c>
      <c r="J10" s="7"/>
    </row>
    <row r="11" spans="1:11" ht="12.75" customHeight="1" x14ac:dyDescent="0.25">
      <c r="A11" s="58" t="s">
        <v>374</v>
      </c>
      <c r="B11" s="236" t="s">
        <v>367</v>
      </c>
      <c r="C11" s="236"/>
      <c r="D11" s="236"/>
      <c r="E11" s="236"/>
      <c r="F11" s="236"/>
      <c r="G11" s="236"/>
      <c r="H11" s="85">
        <v>2030</v>
      </c>
      <c r="J11" s="3"/>
    </row>
    <row r="12" spans="1:11" ht="12.75" customHeight="1" x14ac:dyDescent="0.25">
      <c r="A12" s="58" t="s">
        <v>375</v>
      </c>
      <c r="B12" s="236" t="s">
        <v>368</v>
      </c>
      <c r="C12" s="236"/>
      <c r="D12" s="236"/>
      <c r="E12" s="236"/>
      <c r="F12" s="236"/>
      <c r="G12" s="236"/>
      <c r="H12" s="85">
        <v>2010</v>
      </c>
      <c r="J12" s="3"/>
    </row>
    <row r="13" spans="1:11" ht="12.75" customHeight="1" x14ac:dyDescent="0.25">
      <c r="A13" s="58" t="s">
        <v>376</v>
      </c>
      <c r="B13" s="236" t="s">
        <v>368</v>
      </c>
      <c r="C13" s="236"/>
      <c r="D13" s="236"/>
      <c r="E13" s="236"/>
      <c r="F13" s="236"/>
      <c r="G13" s="236"/>
      <c r="H13" s="85">
        <v>2020</v>
      </c>
    </row>
    <row r="14" spans="1:11" ht="12.75" customHeight="1" x14ac:dyDescent="0.25">
      <c r="A14" s="58" t="s">
        <v>377</v>
      </c>
      <c r="B14" s="236" t="s">
        <v>368</v>
      </c>
      <c r="C14" s="236"/>
      <c r="D14" s="236"/>
      <c r="E14" s="236"/>
      <c r="F14" s="236"/>
      <c r="G14" s="236"/>
      <c r="H14" s="85">
        <v>2030</v>
      </c>
    </row>
    <row r="15" spans="1:11" ht="12.75" customHeight="1" x14ac:dyDescent="0.25">
      <c r="A15" s="58" t="s">
        <v>378</v>
      </c>
      <c r="B15" s="236" t="s">
        <v>369</v>
      </c>
      <c r="C15" s="236"/>
      <c r="D15" s="236"/>
      <c r="E15" s="236"/>
      <c r="F15" s="236"/>
      <c r="G15" s="236"/>
      <c r="H15" s="85">
        <v>2010</v>
      </c>
    </row>
    <row r="16" spans="1:11" ht="12.75" customHeight="1" x14ac:dyDescent="0.25">
      <c r="A16" s="58" t="s">
        <v>379</v>
      </c>
      <c r="B16" s="236" t="s">
        <v>369</v>
      </c>
      <c r="C16" s="236"/>
      <c r="D16" s="236"/>
      <c r="E16" s="236"/>
      <c r="F16" s="236"/>
      <c r="G16" s="236"/>
      <c r="H16" s="85">
        <v>2020</v>
      </c>
      <c r="I16" s="10"/>
    </row>
    <row r="17" spans="1:12" ht="12.75" customHeight="1" x14ac:dyDescent="0.25">
      <c r="A17" s="58" t="s">
        <v>380</v>
      </c>
      <c r="B17" s="236" t="s">
        <v>369</v>
      </c>
      <c r="C17" s="236"/>
      <c r="D17" s="236"/>
      <c r="E17" s="236"/>
      <c r="F17" s="236"/>
      <c r="G17" s="236"/>
      <c r="H17" s="85">
        <v>2030</v>
      </c>
    </row>
    <row r="18" spans="1:12" ht="12.75" customHeight="1" x14ac:dyDescent="0.25">
      <c r="A18" s="58" t="s">
        <v>381</v>
      </c>
      <c r="B18" s="236" t="s">
        <v>370</v>
      </c>
      <c r="C18" s="236"/>
      <c r="D18" s="236"/>
      <c r="E18" s="236"/>
      <c r="F18" s="236"/>
      <c r="G18" s="236"/>
      <c r="H18" s="85">
        <v>2010</v>
      </c>
      <c r="L18" s="10"/>
    </row>
    <row r="19" spans="1:12" ht="12.75" customHeight="1" x14ac:dyDescent="0.25">
      <c r="A19" s="58" t="s">
        <v>382</v>
      </c>
      <c r="B19" s="236" t="s">
        <v>370</v>
      </c>
      <c r="C19" s="236"/>
      <c r="D19" s="236"/>
      <c r="E19" s="236"/>
      <c r="F19" s="236"/>
      <c r="G19" s="236"/>
      <c r="H19" s="85">
        <v>2020</v>
      </c>
      <c r="K19" s="10"/>
    </row>
    <row r="20" spans="1:12" ht="12.75" customHeight="1" x14ac:dyDescent="0.25">
      <c r="A20" s="61" t="s">
        <v>383</v>
      </c>
      <c r="B20" s="236" t="s">
        <v>370</v>
      </c>
      <c r="C20" s="236"/>
      <c r="D20" s="236"/>
      <c r="E20" s="236"/>
      <c r="F20" s="236"/>
      <c r="G20" s="236"/>
      <c r="H20" s="85">
        <v>2030</v>
      </c>
    </row>
    <row r="21" spans="1:12" x14ac:dyDescent="0.25">
      <c r="A21" s="82" t="s">
        <v>177</v>
      </c>
      <c r="B21" s="234"/>
      <c r="C21" s="234"/>
      <c r="D21" s="234"/>
      <c r="E21" s="234"/>
      <c r="F21" s="234"/>
      <c r="G21" s="234"/>
      <c r="H21" s="85"/>
    </row>
    <row r="22" spans="1:12" x14ac:dyDescent="0.25">
      <c r="A22" s="82" t="s">
        <v>177</v>
      </c>
      <c r="B22" s="234"/>
      <c r="C22" s="234"/>
      <c r="D22" s="234"/>
      <c r="E22" s="234"/>
      <c r="F22" s="234"/>
      <c r="G22" s="234"/>
      <c r="H22" s="85"/>
    </row>
    <row r="23" spans="1:12" x14ac:dyDescent="0.25">
      <c r="A23" s="82" t="s">
        <v>177</v>
      </c>
      <c r="B23" s="234"/>
      <c r="C23" s="234"/>
      <c r="D23" s="234"/>
      <c r="E23" s="234"/>
      <c r="F23" s="234"/>
      <c r="G23" s="234"/>
      <c r="H23" s="85"/>
    </row>
    <row r="24" spans="1:12" x14ac:dyDescent="0.25">
      <c r="A24" s="82" t="s">
        <v>177</v>
      </c>
      <c r="B24" s="234"/>
      <c r="C24" s="234"/>
      <c r="D24" s="234"/>
      <c r="E24" s="234"/>
      <c r="F24" s="234"/>
      <c r="G24" s="234"/>
      <c r="H24" s="85"/>
    </row>
    <row r="25" spans="1:12" x14ac:dyDescent="0.25">
      <c r="A25" s="83" t="s">
        <v>177</v>
      </c>
      <c r="B25" s="234"/>
      <c r="C25" s="234"/>
      <c r="D25" s="234"/>
      <c r="E25" s="234"/>
      <c r="F25" s="234"/>
      <c r="G25" s="234"/>
      <c r="H25" s="85"/>
    </row>
    <row r="26" spans="1:12" x14ac:dyDescent="0.25">
      <c r="A26" s="83" t="s">
        <v>177</v>
      </c>
      <c r="B26" s="234"/>
      <c r="C26" s="234"/>
      <c r="D26" s="234"/>
      <c r="E26" s="234"/>
      <c r="F26" s="234"/>
      <c r="G26" s="234"/>
      <c r="H26" s="85"/>
    </row>
    <row r="27" spans="1:12" x14ac:dyDescent="0.25">
      <c r="A27" s="83" t="s">
        <v>177</v>
      </c>
      <c r="B27" s="234"/>
      <c r="C27" s="234"/>
      <c r="D27" s="234"/>
      <c r="E27" s="234"/>
      <c r="F27" s="234"/>
      <c r="G27" s="234"/>
      <c r="H27" s="85"/>
    </row>
    <row r="28" spans="1:12" ht="13.8" thickBot="1" x14ac:dyDescent="0.3">
      <c r="A28" s="84" t="s">
        <v>177</v>
      </c>
      <c r="B28" s="237"/>
      <c r="C28" s="237"/>
      <c r="D28" s="237"/>
      <c r="E28" s="237"/>
      <c r="F28" s="237"/>
      <c r="G28" s="237"/>
      <c r="H28" s="34"/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56" t="s">
        <v>82</v>
      </c>
      <c r="B30" s="54" t="s">
        <v>83</v>
      </c>
      <c r="C30" s="45"/>
      <c r="D30" s="45"/>
      <c r="E30" s="46"/>
      <c r="G30" s="2"/>
    </row>
    <row r="31" spans="1:12" ht="16.2" thickBot="1" x14ac:dyDescent="0.4">
      <c r="A31" s="57" t="str">
        <f>"Option ["&amp;I$5&amp;"/"&amp;I$6&amp;"]"</f>
        <v>Option [g/MJ]</v>
      </c>
      <c r="B31" s="132" t="s">
        <v>84</v>
      </c>
      <c r="C31" s="133" t="s">
        <v>85</v>
      </c>
      <c r="D31" s="133" t="s">
        <v>86</v>
      </c>
      <c r="E31" s="134" t="s">
        <v>87</v>
      </c>
      <c r="G31" s="2"/>
    </row>
    <row r="32" spans="1:12" ht="14.25" customHeight="1" x14ac:dyDescent="0.25">
      <c r="A32" s="129" t="str">
        <f>+A9</f>
        <v>Pkw-Otto-Benzin-mittel-DE-2010 (je MJ)</v>
      </c>
      <c r="B32" s="68">
        <v>8.6570734196993418E-2</v>
      </c>
      <c r="C32" s="69">
        <v>3.6770613561136797E-2</v>
      </c>
      <c r="D32" s="69">
        <v>7.0587086437339214E-2</v>
      </c>
      <c r="E32" s="118">
        <v>4.932734776628105E-3</v>
      </c>
      <c r="F32" s="12"/>
    </row>
    <row r="33" spans="1:7" ht="14.25" customHeight="1" x14ac:dyDescent="0.25">
      <c r="A33" s="130" t="str">
        <f>+A10</f>
        <v>Pkw-Otto-Benzin-mittel-DE-2020 (je MJ)</v>
      </c>
      <c r="B33" s="70">
        <v>7.9124609925943501E-2</v>
      </c>
      <c r="C33" s="14">
        <v>2.9360919278059661E-2</v>
      </c>
      <c r="D33" s="14">
        <v>7.1308206718648029E-2</v>
      </c>
      <c r="E33" s="119">
        <v>3.9436265647372834E-3</v>
      </c>
      <c r="F33" s="12"/>
    </row>
    <row r="34" spans="1:7" x14ac:dyDescent="0.25">
      <c r="A34" s="130" t="str">
        <f>+A11</f>
        <v>Pkw-Otto-Benzin-mittel-DE-2030 (je MJ)</v>
      </c>
      <c r="B34" s="70">
        <v>8.436863542740089E-2</v>
      </c>
      <c r="C34" s="14">
        <v>3.2285288403088093E-2</v>
      </c>
      <c r="D34" s="14">
        <v>7.4759406703238246E-2</v>
      </c>
      <c r="E34" s="119">
        <v>4.2467155129086009E-3</v>
      </c>
      <c r="F34" s="12"/>
      <c r="G34" s="12"/>
    </row>
    <row r="35" spans="1:7" x14ac:dyDescent="0.25">
      <c r="A35" s="130" t="str">
        <f t="shared" ref="A35:A50" si="0">+A12</f>
        <v>Pkw-Otto-LPG-mittel-DE-2010 (je MJ)</v>
      </c>
      <c r="B35" s="70">
        <v>7.8727026499337813E-2</v>
      </c>
      <c r="C35" s="14">
        <v>2.1126392300436489E-2</v>
      </c>
      <c r="D35" s="14">
        <v>8.1774150533907533E-2</v>
      </c>
      <c r="E35" s="119">
        <v>3.6676619857191092E-3</v>
      </c>
      <c r="F35" s="12"/>
      <c r="G35" s="12"/>
    </row>
    <row r="36" spans="1:7" x14ac:dyDescent="0.25">
      <c r="A36" s="130" t="str">
        <f t="shared" si="0"/>
        <v>Pkw-Otto-LPG-mittel-DE-2020 (je MJ)</v>
      </c>
      <c r="B36" s="70">
        <v>7.3595619828215178E-2</v>
      </c>
      <c r="C36" s="14">
        <v>1.3947805073456649E-2</v>
      </c>
      <c r="D36" s="14">
        <v>8.5489506829955958E-2</v>
      </c>
      <c r="E36" s="119">
        <v>2.5162701343674366E-3</v>
      </c>
      <c r="F36" s="12"/>
      <c r="G36" s="12"/>
    </row>
    <row r="37" spans="1:7" x14ac:dyDescent="0.25">
      <c r="A37" s="130" t="str">
        <f t="shared" si="0"/>
        <v>Pkw-Otto-LPG-mittel-DE-2030 (je MJ)</v>
      </c>
      <c r="B37" s="70">
        <v>7.0255133846611667E-2</v>
      </c>
      <c r="C37" s="14">
        <v>1.2828550595321599E-2</v>
      </c>
      <c r="D37" s="14">
        <v>8.2446369823024085E-2</v>
      </c>
      <c r="E37" s="119">
        <v>2.1632607736914739E-3</v>
      </c>
      <c r="F37" s="12"/>
      <c r="G37" s="12"/>
    </row>
    <row r="38" spans="1:7" x14ac:dyDescent="0.25">
      <c r="A38" s="130" t="str">
        <f t="shared" si="0"/>
        <v>Pkw-Otto-CNG-mittel-DE-2010 (je MJ)</v>
      </c>
      <c r="B38" s="70">
        <v>6.443262804865775E-2</v>
      </c>
      <c r="C38" s="14">
        <v>3.0941443307994066E-3</v>
      </c>
      <c r="D38" s="14">
        <v>8.7200897549493644E-2</v>
      </c>
      <c r="E38" s="119">
        <v>1.3054525621893273E-3</v>
      </c>
      <c r="F38" s="12"/>
      <c r="G38" s="12"/>
    </row>
    <row r="39" spans="1:7" x14ac:dyDescent="0.25">
      <c r="A39" s="130" t="str">
        <f t="shared" si="0"/>
        <v>Pkw-Otto-CNG-mittel-DE-2020 (je MJ)</v>
      </c>
      <c r="B39" s="70">
        <v>6.6431173055721368E-2</v>
      </c>
      <c r="C39" s="14">
        <v>1.9464472260272644E-3</v>
      </c>
      <c r="D39" s="14">
        <v>9.2338070736031688E-2</v>
      </c>
      <c r="E39" s="119">
        <v>1.1020559571220611E-3</v>
      </c>
      <c r="F39" s="12"/>
      <c r="G39" s="12"/>
    </row>
    <row r="40" spans="1:7" x14ac:dyDescent="0.25">
      <c r="A40" s="130" t="str">
        <f t="shared" si="0"/>
        <v>Pkw-Otto-CNG-mittel-DE-2030 (je MJ)</v>
      </c>
      <c r="B40" s="70">
        <v>5.321496680535661E-2</v>
      </c>
      <c r="C40" s="14">
        <v>1.5404199793305753E-3</v>
      </c>
      <c r="D40" s="14">
        <v>7.4170094994186683E-2</v>
      </c>
      <c r="E40" s="119">
        <v>1.2265716071786469E-3</v>
      </c>
      <c r="F40" s="12"/>
      <c r="G40" s="12"/>
    </row>
    <row r="41" spans="1:7" x14ac:dyDescent="0.25">
      <c r="A41" s="130" t="str">
        <f t="shared" si="0"/>
        <v>Pkw-Diesel-mittel-DE-2010 (je MJ)</v>
      </c>
      <c r="B41" s="70">
        <v>0.28416685561923283</v>
      </c>
      <c r="C41" s="14">
        <v>3.21036540219665E-2</v>
      </c>
      <c r="D41" s="14">
        <v>0.36113646161882046</v>
      </c>
      <c r="E41" s="119">
        <v>7.4707023521235266E-3</v>
      </c>
      <c r="F41" s="12"/>
      <c r="G41" s="12"/>
    </row>
    <row r="42" spans="1:7" x14ac:dyDescent="0.25">
      <c r="A42" s="130" t="str">
        <f t="shared" si="0"/>
        <v>Pkw-Diesel-mittel-DE-2020 (je MJ)</v>
      </c>
      <c r="B42" s="70">
        <v>0.27446835484331028</v>
      </c>
      <c r="C42" s="14">
        <v>2.4587062524042823E-2</v>
      </c>
      <c r="D42" s="14">
        <v>0.35873969002210043</v>
      </c>
      <c r="E42" s="119">
        <v>6.5274227819745465E-3</v>
      </c>
      <c r="F42" s="12"/>
      <c r="G42" s="12"/>
    </row>
    <row r="43" spans="1:7" x14ac:dyDescent="0.25">
      <c r="A43" s="130" t="str">
        <f t="shared" si="0"/>
        <v>Pkw-Diesel-mittel-DE-2030 (je MJ)</v>
      </c>
      <c r="B43" s="70">
        <v>0.27738593616999285</v>
      </c>
      <c r="C43" s="14">
        <v>2.7073844659157676E-2</v>
      </c>
      <c r="D43" s="14">
        <v>0.35947055166882791</v>
      </c>
      <c r="E43" s="119">
        <v>6.8258807302841919E-3</v>
      </c>
      <c r="F43" s="12"/>
      <c r="G43" s="12"/>
    </row>
    <row r="44" spans="1:7" x14ac:dyDescent="0.25">
      <c r="A44" s="130" t="str">
        <f t="shared" si="0"/>
        <v xml:space="preserve"> </v>
      </c>
      <c r="B44" s="79"/>
      <c r="C44" s="11"/>
      <c r="D44" s="11"/>
      <c r="E44" s="51"/>
      <c r="F44" s="12"/>
      <c r="G44" s="12"/>
    </row>
    <row r="45" spans="1:7" x14ac:dyDescent="0.25">
      <c r="A45" s="130" t="str">
        <f t="shared" si="0"/>
        <v xml:space="preserve"> </v>
      </c>
      <c r="B45" s="79"/>
      <c r="C45" s="11"/>
      <c r="D45" s="11"/>
      <c r="E45" s="51"/>
      <c r="F45" s="12"/>
      <c r="G45" s="12"/>
    </row>
    <row r="46" spans="1:7" x14ac:dyDescent="0.25">
      <c r="A46" s="130" t="str">
        <f t="shared" si="0"/>
        <v xml:space="preserve"> </v>
      </c>
      <c r="B46" s="79"/>
      <c r="C46" s="11"/>
      <c r="D46" s="11"/>
      <c r="E46" s="51"/>
      <c r="F46" s="12"/>
      <c r="G46" s="12"/>
    </row>
    <row r="47" spans="1:7" x14ac:dyDescent="0.25">
      <c r="A47" s="130" t="str">
        <f t="shared" si="0"/>
        <v xml:space="preserve"> </v>
      </c>
      <c r="B47" s="79"/>
      <c r="C47" s="11"/>
      <c r="D47" s="11"/>
      <c r="E47" s="51"/>
      <c r="F47" s="12"/>
      <c r="G47" s="12"/>
    </row>
    <row r="48" spans="1:7" x14ac:dyDescent="0.25">
      <c r="A48" s="130" t="str">
        <f t="shared" si="0"/>
        <v xml:space="preserve"> </v>
      </c>
      <c r="B48" s="79"/>
      <c r="C48" s="11"/>
      <c r="D48" s="11"/>
      <c r="E48" s="51"/>
      <c r="F48" s="12"/>
      <c r="G48" s="12"/>
    </row>
    <row r="49" spans="1:20" x14ac:dyDescent="0.25">
      <c r="A49" s="130" t="str">
        <f t="shared" si="0"/>
        <v xml:space="preserve"> </v>
      </c>
      <c r="B49" s="79"/>
      <c r="C49" s="11"/>
      <c r="D49" s="11"/>
      <c r="E49" s="51"/>
      <c r="F49" s="12"/>
      <c r="G49" s="12"/>
    </row>
    <row r="50" spans="1:20" x14ac:dyDescent="0.25">
      <c r="A50" s="130" t="str">
        <f t="shared" si="0"/>
        <v xml:space="preserve"> </v>
      </c>
      <c r="B50" s="79"/>
      <c r="C50" s="11"/>
      <c r="D50" s="11"/>
      <c r="E50" s="51"/>
      <c r="F50" s="12"/>
      <c r="G50" s="12"/>
    </row>
    <row r="51" spans="1:20" ht="13.8" thickBot="1" x14ac:dyDescent="0.3">
      <c r="A51" s="131" t="str">
        <f>+A28</f>
        <v xml:space="preserve"> </v>
      </c>
      <c r="B51" s="80"/>
      <c r="C51" s="52"/>
      <c r="D51" s="52"/>
      <c r="E51" s="53"/>
      <c r="F51" s="12"/>
      <c r="G51" s="12"/>
    </row>
    <row r="52" spans="1:20" ht="13.8" thickBot="1" x14ac:dyDescent="0.3">
      <c r="G52" s="12"/>
    </row>
    <row r="53" spans="1:20" ht="15.6" x14ac:dyDescent="0.3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6.2" thickBot="1" x14ac:dyDescent="0.4">
      <c r="A54" s="57" t="str">
        <f>"Option ["&amp;I$5&amp;"/"&amp;I$6&amp;"]"</f>
        <v>Option [g/MJ]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5">
      <c r="A55" s="61" t="str">
        <f>+A$9</f>
        <v>Pkw-Otto-Benzin-mittel-DE-2010 (je MJ)</v>
      </c>
      <c r="B55" s="127">
        <v>86.42781652563761</v>
      </c>
      <c r="C55" s="128">
        <v>85.173042775641576</v>
      </c>
      <c r="D55" s="14">
        <v>2.6190421250443362E-2</v>
      </c>
      <c r="E55" s="119">
        <v>1.7617187527092933E-3</v>
      </c>
      <c r="F55" s="15"/>
    </row>
    <row r="56" spans="1:20" ht="14.25" customHeight="1" x14ac:dyDescent="0.25">
      <c r="A56" s="58" t="str">
        <f t="shared" ref="A56:A74" si="1">+A10</f>
        <v>Pkw-Otto-Benzin-mittel-DE-2020 (je MJ)</v>
      </c>
      <c r="B56" s="127">
        <v>85.63704139893251</v>
      </c>
      <c r="C56" s="128">
        <v>84.534579151184175</v>
      </c>
      <c r="D56" s="14">
        <v>2.1595941152205426E-2</v>
      </c>
      <c r="E56" s="119">
        <v>1.7090747477757115E-3</v>
      </c>
      <c r="F56" s="15"/>
      <c r="G56" s="13"/>
    </row>
    <row r="57" spans="1:20" x14ac:dyDescent="0.25">
      <c r="A57" s="58" t="str">
        <f t="shared" si="1"/>
        <v>Pkw-Otto-Benzin-mittel-DE-2030 (je MJ)</v>
      </c>
      <c r="B57" s="127">
        <v>85.378023393679157</v>
      </c>
      <c r="C57" s="128">
        <v>84.399883701831683</v>
      </c>
      <c r="D57" s="14">
        <v>1.7474249067223894E-2</v>
      </c>
      <c r="E57" s="119">
        <v>1.7077627864360706E-3</v>
      </c>
      <c r="F57" s="15"/>
      <c r="G57" s="15"/>
      <c r="S57" s="12"/>
      <c r="T57" s="12"/>
    </row>
    <row r="58" spans="1:20" x14ac:dyDescent="0.25">
      <c r="A58" s="58" t="str">
        <f t="shared" si="1"/>
        <v>Pkw-Otto-LPG-mittel-DE-2010 (je MJ)</v>
      </c>
      <c r="B58" s="127">
        <v>81.377149389324998</v>
      </c>
      <c r="C58" s="128">
        <v>74.039274227457923</v>
      </c>
      <c r="D58" s="14">
        <v>0.2206198335560958</v>
      </c>
      <c r="E58" s="119">
        <v>2.7061561257640315E-3</v>
      </c>
      <c r="F58" s="15"/>
      <c r="G58" s="15"/>
      <c r="S58" s="12"/>
      <c r="T58" s="12"/>
    </row>
    <row r="59" spans="1:20" x14ac:dyDescent="0.25">
      <c r="A59" s="58" t="str">
        <f t="shared" si="1"/>
        <v>Pkw-Otto-LPG-mittel-DE-2020 (je MJ)</v>
      </c>
      <c r="B59" s="127">
        <v>88.931033229201873</v>
      </c>
      <c r="C59" s="128">
        <v>81.035924866503294</v>
      </c>
      <c r="D59" s="14">
        <v>0.23947783805713313</v>
      </c>
      <c r="E59" s="119">
        <v>2.6759241250118178E-3</v>
      </c>
      <c r="F59" s="15"/>
      <c r="G59" s="15"/>
      <c r="S59" s="12"/>
      <c r="T59" s="12"/>
    </row>
    <row r="60" spans="1:20" x14ac:dyDescent="0.25">
      <c r="A60" s="58" t="str">
        <f t="shared" si="1"/>
        <v>Pkw-Otto-LPG-mittel-DE-2030 (je MJ)</v>
      </c>
      <c r="B60" s="127">
        <v>101.62925593853339</v>
      </c>
      <c r="C60" s="128">
        <v>93.914004719983382</v>
      </c>
      <c r="D60" s="14">
        <v>0.23391451500307262</v>
      </c>
      <c r="E60" s="119">
        <v>2.6282981806332851E-3</v>
      </c>
      <c r="F60" s="15"/>
      <c r="G60" s="15"/>
      <c r="S60" s="12"/>
      <c r="T60" s="12"/>
    </row>
    <row r="61" spans="1:20" x14ac:dyDescent="0.25">
      <c r="A61" s="58" t="str">
        <f t="shared" si="1"/>
        <v>Pkw-Otto-CNG-mittel-DE-2010 (je MJ)</v>
      </c>
      <c r="B61" s="127">
        <v>77.213058055234782</v>
      </c>
      <c r="C61" s="128">
        <v>63.377085398932707</v>
      </c>
      <c r="D61" s="14">
        <v>0.43608855106005906</v>
      </c>
      <c r="E61" s="119">
        <v>2.8402161520524488E-3</v>
      </c>
      <c r="F61" s="15"/>
      <c r="G61" s="15"/>
      <c r="S61" s="12"/>
      <c r="T61" s="12"/>
    </row>
    <row r="62" spans="1:20" x14ac:dyDescent="0.25">
      <c r="A62" s="58" t="str">
        <f t="shared" si="1"/>
        <v>Pkw-Otto-CNG-mittel-DE-2020 (je MJ)</v>
      </c>
      <c r="B62" s="127">
        <v>75.669478153800668</v>
      </c>
      <c r="C62" s="128">
        <v>62.425621100599479</v>
      </c>
      <c r="D62" s="14">
        <v>0.4165383792633276</v>
      </c>
      <c r="E62" s="119">
        <v>2.8180221610118001E-3</v>
      </c>
      <c r="F62" s="15"/>
      <c r="G62" s="15"/>
      <c r="S62" s="12"/>
      <c r="T62" s="12"/>
    </row>
    <row r="63" spans="1:20" x14ac:dyDescent="0.25">
      <c r="A63" s="58" t="str">
        <f t="shared" si="1"/>
        <v>Pkw-Otto-CNG-mittel-DE-2030 (je MJ)</v>
      </c>
      <c r="B63" s="127">
        <v>71.328464522128314</v>
      </c>
      <c r="C63" s="128">
        <v>62.858888376106798</v>
      </c>
      <c r="D63" s="14">
        <v>0.26813973236312721</v>
      </c>
      <c r="E63" s="119">
        <v>1.6014230770537202E-3</v>
      </c>
      <c r="F63" s="15"/>
      <c r="G63" s="15"/>
      <c r="S63" s="12"/>
      <c r="T63" s="12"/>
    </row>
    <row r="64" spans="1:20" x14ac:dyDescent="0.25">
      <c r="A64" s="58" t="str">
        <f t="shared" si="1"/>
        <v>Pkw-Diesel-mittel-DE-2010 (je MJ)</v>
      </c>
      <c r="B64" s="127">
        <v>86.986687126923272</v>
      </c>
      <c r="C64" s="128">
        <v>84.801581932606808</v>
      </c>
      <c r="D64" s="14">
        <v>2.129864481244494E-2</v>
      </c>
      <c r="E64" s="119">
        <v>5.8262289986908342E-3</v>
      </c>
      <c r="F64" s="15"/>
      <c r="G64" s="15"/>
      <c r="S64" s="12"/>
      <c r="T64" s="12"/>
    </row>
    <row r="65" spans="1:20" x14ac:dyDescent="0.25">
      <c r="A65" s="58" t="str">
        <f t="shared" si="1"/>
        <v>Pkw-Diesel-mittel-DE-2020 (je MJ)</v>
      </c>
      <c r="B65" s="127">
        <v>87.042136583968116</v>
      </c>
      <c r="C65" s="128">
        <v>84.995195163248184</v>
      </c>
      <c r="D65" s="14">
        <v>1.6836015770285827E-2</v>
      </c>
      <c r="E65" s="119">
        <v>5.8121606770340818E-3</v>
      </c>
      <c r="F65" s="15"/>
      <c r="G65" s="15"/>
      <c r="S65" s="12"/>
      <c r="T65" s="12"/>
    </row>
    <row r="66" spans="1:20" x14ac:dyDescent="0.25">
      <c r="A66" s="58" t="str">
        <f t="shared" si="1"/>
        <v>Pkw-Diesel-mittel-DE-2030 (je MJ)</v>
      </c>
      <c r="B66" s="127">
        <v>86.780166634998466</v>
      </c>
      <c r="C66" s="128">
        <v>84.872231103669961</v>
      </c>
      <c r="D66" s="14">
        <v>1.2325640092868836E-2</v>
      </c>
      <c r="E66" s="119">
        <v>5.79944019479273E-3</v>
      </c>
      <c r="F66" s="15"/>
      <c r="G66" s="15"/>
      <c r="S66" s="12"/>
      <c r="T66" s="12"/>
    </row>
    <row r="67" spans="1:20" x14ac:dyDescent="0.25">
      <c r="A67" s="58" t="str">
        <f t="shared" si="1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5">
      <c r="A68" s="58" t="str">
        <f t="shared" si="1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5">
      <c r="A69" s="58" t="str">
        <f t="shared" si="1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5">
      <c r="A70" s="58" t="str">
        <f t="shared" si="1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5">
      <c r="A71" s="58" t="str">
        <f t="shared" si="1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5">
      <c r="A72" s="58" t="str">
        <f t="shared" si="1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5">
      <c r="A73" s="58" t="str">
        <f t="shared" si="1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8" thickBot="1" x14ac:dyDescent="0.3">
      <c r="A74" s="110" t="str">
        <f t="shared" si="1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3.8" thickBot="1" x14ac:dyDescent="0.3">
      <c r="A77" s="57" t="str">
        <f>"Option ["&amp;+I6&amp;"primär/"&amp;+I6&amp;"]"</f>
        <v>Option [MJprimär/MJ]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Pkw-Otto-Benzin-mittel-DE-2010 (je MJ)</v>
      </c>
      <c r="B78" s="68">
        <v>1.2082743205830055</v>
      </c>
      <c r="C78" s="69">
        <v>1.205119570251292</v>
      </c>
      <c r="D78" s="50">
        <v>3.1547503317135937E-3</v>
      </c>
    </row>
    <row r="79" spans="1:20" x14ac:dyDescent="0.25">
      <c r="A79" s="58" t="str">
        <f>+A10</f>
        <v>Pkw-Otto-Benzin-mittel-DE-2020 (je MJ)</v>
      </c>
      <c r="B79" s="70">
        <v>1.2024482281324735</v>
      </c>
      <c r="C79" s="14">
        <v>1.1983856389945324</v>
      </c>
      <c r="D79" s="51">
        <v>4.0625891379412384E-3</v>
      </c>
    </row>
    <row r="80" spans="1:20" x14ac:dyDescent="0.25">
      <c r="A80" s="58" t="str">
        <f>+A11</f>
        <v>Pkw-Otto-Benzin-mittel-DE-2030 (je MJ)</v>
      </c>
      <c r="B80" s="70">
        <v>1.2057147731768734</v>
      </c>
      <c r="C80" s="14">
        <v>1.2003868401592637</v>
      </c>
      <c r="D80" s="51">
        <v>5.3279330176097314E-3</v>
      </c>
    </row>
    <row r="81" spans="1:4" x14ac:dyDescent="0.25">
      <c r="A81" s="58" t="str">
        <f t="shared" ref="A81:A96" si="2">+A12</f>
        <v>Pkw-Otto-LPG-mittel-DE-2010 (je MJ)</v>
      </c>
      <c r="B81" s="70">
        <v>1.0987581204278056</v>
      </c>
      <c r="C81" s="14">
        <v>1.0950652058415054</v>
      </c>
      <c r="D81" s="51">
        <v>3.6929145863004087E-3</v>
      </c>
    </row>
    <row r="82" spans="1:4" x14ac:dyDescent="0.25">
      <c r="A82" s="58" t="str">
        <f t="shared" si="2"/>
        <v>Pkw-Otto-LPG-mittel-DE-2020 (je MJ)</v>
      </c>
      <c r="B82" s="70">
        <v>1.0836154779585609</v>
      </c>
      <c r="C82" s="14">
        <v>1.0790924764921888</v>
      </c>
      <c r="D82" s="51">
        <v>4.5230014663721427E-3</v>
      </c>
    </row>
    <row r="83" spans="1:4" x14ac:dyDescent="0.25">
      <c r="A83" s="58" t="str">
        <f t="shared" si="2"/>
        <v>Pkw-Otto-LPG-mittel-DE-2030 (je MJ)</v>
      </c>
      <c r="B83" s="70">
        <v>1.0673803986010617</v>
      </c>
      <c r="C83" s="14">
        <v>1.0625930238398951</v>
      </c>
      <c r="D83" s="51">
        <v>4.7873747611667282E-3</v>
      </c>
    </row>
    <row r="84" spans="1:4" x14ac:dyDescent="0.25">
      <c r="A84" s="58" t="str">
        <f t="shared" si="2"/>
        <v>Pkw-Otto-CNG-mittel-DE-2010 (je MJ)</v>
      </c>
      <c r="B84" s="70">
        <v>1.1594560841023074</v>
      </c>
      <c r="C84" s="14">
        <v>1.1522992078078427</v>
      </c>
      <c r="D84" s="51">
        <v>7.1568762944649103E-3</v>
      </c>
    </row>
    <row r="85" spans="1:4" x14ac:dyDescent="0.25">
      <c r="A85" s="58" t="str">
        <f t="shared" si="2"/>
        <v>Pkw-Otto-CNG-mittel-DE-2020 (je MJ)</v>
      </c>
      <c r="B85" s="70">
        <v>1.1447831302505613</v>
      </c>
      <c r="C85" s="14">
        <v>1.1342577863799488</v>
      </c>
      <c r="D85" s="51">
        <v>1.0525343870612621E-2</v>
      </c>
    </row>
    <row r="86" spans="1:4" x14ac:dyDescent="0.25">
      <c r="A86" s="58" t="str">
        <f t="shared" si="2"/>
        <v>Pkw-Otto-CNG-mittel-DE-2030 (je MJ)</v>
      </c>
      <c r="B86" s="70">
        <v>1.1603704493573479</v>
      </c>
      <c r="C86" s="14">
        <v>1.1478344813763037</v>
      </c>
      <c r="D86" s="51">
        <v>1.2535967981044191E-2</v>
      </c>
    </row>
    <row r="87" spans="1:4" x14ac:dyDescent="0.25">
      <c r="A87" s="58" t="str">
        <f t="shared" si="2"/>
        <v>Pkw-Diesel-mittel-DE-2010 (je MJ)</v>
      </c>
      <c r="B87" s="70">
        <v>1.1480142562087619</v>
      </c>
      <c r="C87" s="14">
        <v>1.1450807808352108</v>
      </c>
      <c r="D87" s="51">
        <v>2.9334753735507789E-3</v>
      </c>
    </row>
    <row r="88" spans="1:4" x14ac:dyDescent="0.25">
      <c r="A88" s="58" t="str">
        <f t="shared" si="2"/>
        <v>Pkw-Diesel-mittel-DE-2020 (je MJ)</v>
      </c>
      <c r="B88" s="70">
        <v>1.1424293753381243</v>
      </c>
      <c r="C88" s="14">
        <v>1.1387449556757228</v>
      </c>
      <c r="D88" s="51">
        <v>3.6844196624014735E-3</v>
      </c>
    </row>
    <row r="89" spans="1:4" x14ac:dyDescent="0.25">
      <c r="A89" s="58" t="str">
        <f t="shared" si="2"/>
        <v>Pkw-Diesel-mittel-DE-2030 (je MJ)</v>
      </c>
      <c r="B89" s="70">
        <v>1.1456981606330092</v>
      </c>
      <c r="C89" s="14">
        <v>1.1408349024922078</v>
      </c>
      <c r="D89" s="51">
        <v>4.8632581408015463E-3</v>
      </c>
    </row>
    <row r="90" spans="1:4" x14ac:dyDescent="0.25">
      <c r="A90" s="58" t="str">
        <f t="shared" si="2"/>
        <v xml:space="preserve"> </v>
      </c>
      <c r="B90" s="70"/>
      <c r="C90" s="14"/>
      <c r="D90" s="51"/>
    </row>
    <row r="91" spans="1:4" x14ac:dyDescent="0.25">
      <c r="A91" s="58" t="str">
        <f t="shared" si="2"/>
        <v xml:space="preserve"> </v>
      </c>
      <c r="B91" s="70"/>
      <c r="C91" s="14"/>
      <c r="D91" s="51"/>
    </row>
    <row r="92" spans="1:4" x14ac:dyDescent="0.25">
      <c r="A92" s="58" t="str">
        <f t="shared" si="2"/>
        <v xml:space="preserve"> </v>
      </c>
      <c r="B92" s="70"/>
      <c r="C92" s="14"/>
      <c r="D92" s="51"/>
    </row>
    <row r="93" spans="1:4" x14ac:dyDescent="0.25">
      <c r="A93" s="58" t="str">
        <f t="shared" si="2"/>
        <v xml:space="preserve"> </v>
      </c>
      <c r="B93" s="70"/>
      <c r="C93" s="14"/>
      <c r="D93" s="51"/>
    </row>
    <row r="94" spans="1:4" x14ac:dyDescent="0.25">
      <c r="A94" s="58" t="str">
        <f t="shared" si="2"/>
        <v xml:space="preserve"> </v>
      </c>
      <c r="B94" s="70"/>
      <c r="C94" s="14"/>
      <c r="D94" s="51"/>
    </row>
    <row r="95" spans="1:4" x14ac:dyDescent="0.25">
      <c r="A95" s="58" t="str">
        <f t="shared" si="2"/>
        <v xml:space="preserve"> </v>
      </c>
      <c r="B95" s="70"/>
      <c r="C95" s="14"/>
      <c r="D95" s="51"/>
    </row>
    <row r="96" spans="1:4" x14ac:dyDescent="0.25">
      <c r="A96" s="58" t="str">
        <f t="shared" si="2"/>
        <v xml:space="preserve"> </v>
      </c>
      <c r="B96" s="112"/>
      <c r="C96" s="113"/>
      <c r="D96" s="111"/>
    </row>
    <row r="97" spans="1:9" ht="13.8" thickBot="1" x14ac:dyDescent="0.3">
      <c r="A97" s="110" t="str">
        <f>+A28</f>
        <v xml:space="preserve"> </v>
      </c>
      <c r="B97" s="71"/>
      <c r="C97" s="72"/>
      <c r="D97" s="53"/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tr">
        <f>"[m²/"&amp;+I6&amp;"]"</f>
        <v>[m²/MJ]</v>
      </c>
      <c r="D100" s="15"/>
      <c r="E100" s="15"/>
      <c r="F100" s="15"/>
    </row>
    <row r="101" spans="1:9" x14ac:dyDescent="0.25">
      <c r="A101" s="61" t="str">
        <f>+A9</f>
        <v>Pkw-Otto-Benzin-mittel-DE-2010 (je MJ)</v>
      </c>
      <c r="B101" s="136">
        <v>4.3607130887898438E-5</v>
      </c>
    </row>
    <row r="102" spans="1:9" x14ac:dyDescent="0.25">
      <c r="A102" s="58" t="str">
        <f>+A10</f>
        <v>Pkw-Otto-Benzin-mittel-DE-2020 (je MJ)</v>
      </c>
      <c r="B102" s="137">
        <v>3.9981295885966894E-5</v>
      </c>
      <c r="G102" s="15"/>
      <c r="H102" s="15"/>
      <c r="I102" s="15"/>
    </row>
    <row r="103" spans="1:9" x14ac:dyDescent="0.25">
      <c r="A103" s="58" t="str">
        <f>+A11</f>
        <v>Pkw-Otto-Benzin-mittel-DE-2030 (je MJ)</v>
      </c>
      <c r="B103" s="137">
        <v>2.8176336761700834E-5</v>
      </c>
    </row>
    <row r="104" spans="1:9" x14ac:dyDescent="0.25">
      <c r="A104" s="58" t="str">
        <f t="shared" ref="A104:A119" si="3">+A12</f>
        <v>Pkw-Otto-LPG-mittel-DE-2010 (je MJ)</v>
      </c>
      <c r="B104" s="137">
        <v>5.1496693495885653E-5</v>
      </c>
    </row>
    <row r="105" spans="1:9" x14ac:dyDescent="0.25">
      <c r="A105" s="58" t="str">
        <f t="shared" si="3"/>
        <v>Pkw-Otto-LPG-mittel-DE-2020 (je MJ)</v>
      </c>
      <c r="B105" s="137">
        <v>4.0128228041911329E-5</v>
      </c>
    </row>
    <row r="106" spans="1:9" x14ac:dyDescent="0.25">
      <c r="A106" s="58" t="str">
        <f t="shared" si="3"/>
        <v>Pkw-Otto-LPG-mittel-DE-2030 (je MJ)</v>
      </c>
      <c r="B106" s="137">
        <v>2.4094398184782926E-5</v>
      </c>
    </row>
    <row r="107" spans="1:9" x14ac:dyDescent="0.25">
      <c r="A107" s="58" t="str">
        <f t="shared" si="3"/>
        <v>Pkw-Otto-CNG-mittel-DE-2010 (je MJ)</v>
      </c>
      <c r="B107" s="137">
        <v>1.1621730401509573E-4</v>
      </c>
    </row>
    <row r="108" spans="1:9" x14ac:dyDescent="0.25">
      <c r="A108" s="58" t="str">
        <f t="shared" si="3"/>
        <v>Pkw-Otto-CNG-mittel-DE-2020 (je MJ)</v>
      </c>
      <c r="B108" s="137">
        <v>7.3759252082367536E-5</v>
      </c>
    </row>
    <row r="109" spans="1:9" x14ac:dyDescent="0.25">
      <c r="A109" s="58" t="str">
        <f t="shared" si="3"/>
        <v>Pkw-Otto-CNG-mittel-DE-2030 (je MJ)</v>
      </c>
      <c r="B109" s="137">
        <v>5.3777845053123665E-5</v>
      </c>
    </row>
    <row r="110" spans="1:9" x14ac:dyDescent="0.25">
      <c r="A110" s="58" t="str">
        <f t="shared" si="3"/>
        <v>Pkw-Diesel-mittel-DE-2010 (je MJ)</v>
      </c>
      <c r="B110" s="137">
        <v>4.1405043300617914E-5</v>
      </c>
    </row>
    <row r="111" spans="1:9" x14ac:dyDescent="0.25">
      <c r="A111" s="58" t="str">
        <f t="shared" si="3"/>
        <v>Pkw-Diesel-mittel-DE-2020 (je MJ)</v>
      </c>
      <c r="B111" s="137">
        <v>3.8132509809294261E-5</v>
      </c>
    </row>
    <row r="112" spans="1:9" x14ac:dyDescent="0.25">
      <c r="A112" s="58" t="str">
        <f t="shared" si="3"/>
        <v>Pkw-Diesel-mittel-DE-2030 (je MJ)</v>
      </c>
      <c r="B112" s="137">
        <v>2.6927527214614205E-5</v>
      </c>
    </row>
    <row r="113" spans="1:2" x14ac:dyDescent="0.25">
      <c r="A113" s="58" t="str">
        <f t="shared" si="3"/>
        <v xml:space="preserve"> </v>
      </c>
      <c r="B113" s="76"/>
    </row>
    <row r="114" spans="1:2" x14ac:dyDescent="0.25">
      <c r="A114" s="58" t="str">
        <f t="shared" si="3"/>
        <v xml:space="preserve"> </v>
      </c>
      <c r="B114" s="76"/>
    </row>
    <row r="115" spans="1:2" x14ac:dyDescent="0.25">
      <c r="A115" s="58" t="str">
        <f t="shared" si="3"/>
        <v xml:space="preserve"> </v>
      </c>
      <c r="B115" s="76"/>
    </row>
    <row r="116" spans="1:2" x14ac:dyDescent="0.25">
      <c r="A116" s="58" t="str">
        <f t="shared" si="3"/>
        <v xml:space="preserve"> </v>
      </c>
      <c r="B116" s="76"/>
    </row>
    <row r="117" spans="1:2" x14ac:dyDescent="0.25">
      <c r="A117" s="58" t="str">
        <f t="shared" si="3"/>
        <v xml:space="preserve"> </v>
      </c>
      <c r="B117" s="76"/>
    </row>
    <row r="118" spans="1:2" x14ac:dyDescent="0.25">
      <c r="A118" s="58" t="str">
        <f t="shared" si="3"/>
        <v xml:space="preserve"> </v>
      </c>
      <c r="B118" s="76"/>
    </row>
    <row r="119" spans="1:2" x14ac:dyDescent="0.25">
      <c r="A119" s="58" t="str">
        <f t="shared" si="3"/>
        <v xml:space="preserve"> </v>
      </c>
      <c r="B119" s="114"/>
    </row>
    <row r="120" spans="1:2" ht="13.8" thickBot="1" x14ac:dyDescent="0.3">
      <c r="A120" s="110" t="str">
        <f>+A28</f>
        <v xml:space="preserve"> </v>
      </c>
      <c r="B120" s="77"/>
    </row>
  </sheetData>
  <mergeCells count="25">
    <mergeCell ref="B28:G28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9:G9"/>
    <mergeCell ref="B3:G3"/>
    <mergeCell ref="B4:G4"/>
    <mergeCell ref="B5:G5"/>
    <mergeCell ref="B6:G6"/>
    <mergeCell ref="B8:G8"/>
  </mergeCell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indexed="52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2.88671875" customWidth="1"/>
    <col min="8" max="10" width="11.5546875" bestFit="1" customWidth="1"/>
  </cols>
  <sheetData>
    <row r="1" spans="1:10" ht="15.75" customHeight="1" x14ac:dyDescent="0.3">
      <c r="A1" s="189" t="str">
        <f>"Ergebnisse aus GEMIS "&amp;Einführung!F3</f>
        <v>Ergebnisse aus GEMIS Version 4.95</v>
      </c>
      <c r="B1" s="2"/>
      <c r="C1" s="4" t="s">
        <v>66</v>
      </c>
      <c r="D1" s="2"/>
      <c r="E1" s="2"/>
      <c r="F1" s="2"/>
      <c r="G1" s="2"/>
    </row>
    <row r="2" spans="1:10" x14ac:dyDescent="0.25">
      <c r="A2" s="1"/>
      <c r="B2" s="2"/>
      <c r="C2" s="2"/>
      <c r="D2" s="2"/>
      <c r="E2" s="2"/>
      <c r="F2" s="2"/>
      <c r="G2" s="2"/>
    </row>
    <row r="3" spans="1:10" x14ac:dyDescent="0.25">
      <c r="A3" s="5" t="s">
        <v>67</v>
      </c>
      <c r="B3" s="231" t="s">
        <v>229</v>
      </c>
      <c r="C3" s="232"/>
      <c r="D3" s="232"/>
      <c r="E3" s="232"/>
      <c r="F3" s="232"/>
      <c r="G3" s="233"/>
    </row>
    <row r="4" spans="1:10" ht="90" customHeight="1" x14ac:dyDescent="0.25">
      <c r="A4" s="24" t="s">
        <v>68</v>
      </c>
      <c r="B4" s="222" t="s">
        <v>230</v>
      </c>
      <c r="C4" s="223"/>
      <c r="D4" s="223"/>
      <c r="E4" s="223"/>
      <c r="F4" s="223"/>
      <c r="G4" s="224"/>
    </row>
    <row r="5" spans="1:10" x14ac:dyDescent="0.25">
      <c r="A5" s="35" t="s">
        <v>69</v>
      </c>
      <c r="B5" s="210" t="s">
        <v>70</v>
      </c>
      <c r="C5" s="211"/>
      <c r="D5" s="211"/>
      <c r="E5" s="211"/>
      <c r="F5" s="211"/>
      <c r="G5" s="212"/>
      <c r="I5" t="s">
        <v>178</v>
      </c>
    </row>
    <row r="6" spans="1:10" ht="17.25" customHeight="1" x14ac:dyDescent="0.3">
      <c r="A6" s="19"/>
      <c r="B6" s="213" t="s">
        <v>71</v>
      </c>
      <c r="C6" s="214"/>
      <c r="D6" s="214"/>
      <c r="E6" s="214"/>
      <c r="F6" s="214"/>
      <c r="G6" s="215"/>
      <c r="H6" s="3"/>
      <c r="I6" t="s">
        <v>179</v>
      </c>
      <c r="J6" s="7"/>
    </row>
    <row r="7" spans="1:10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0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0" x14ac:dyDescent="0.25">
      <c r="A9" s="93" t="s">
        <v>251</v>
      </c>
      <c r="B9" s="236" t="s">
        <v>117</v>
      </c>
      <c r="C9" s="236"/>
      <c r="D9" s="236"/>
      <c r="E9" s="236"/>
      <c r="F9" s="236"/>
      <c r="G9" s="236"/>
      <c r="H9" s="94">
        <v>2010</v>
      </c>
      <c r="J9" s="3"/>
    </row>
    <row r="10" spans="1:10" ht="15" customHeight="1" x14ac:dyDescent="0.3">
      <c r="A10" s="82" t="s">
        <v>252</v>
      </c>
      <c r="B10" s="234" t="s">
        <v>118</v>
      </c>
      <c r="C10" s="234"/>
      <c r="D10" s="234"/>
      <c r="E10" s="234"/>
      <c r="F10" s="234"/>
      <c r="G10" s="234"/>
      <c r="H10" s="85">
        <v>2010</v>
      </c>
      <c r="J10" s="7"/>
    </row>
    <row r="11" spans="1:10" x14ac:dyDescent="0.25">
      <c r="A11" s="82" t="s">
        <v>253</v>
      </c>
      <c r="B11" s="234" t="s">
        <v>120</v>
      </c>
      <c r="C11" s="234"/>
      <c r="D11" s="234"/>
      <c r="E11" s="234"/>
      <c r="F11" s="234"/>
      <c r="G11" s="234"/>
      <c r="H11" s="85">
        <v>2010</v>
      </c>
      <c r="J11" s="3"/>
    </row>
    <row r="12" spans="1:10" x14ac:dyDescent="0.25">
      <c r="A12" s="82" t="s">
        <v>254</v>
      </c>
      <c r="B12" s="234" t="s">
        <v>119</v>
      </c>
      <c r="C12" s="234"/>
      <c r="D12" s="234"/>
      <c r="E12" s="234"/>
      <c r="F12" s="234"/>
      <c r="G12" s="234"/>
      <c r="H12" s="85">
        <v>2010</v>
      </c>
    </row>
    <row r="13" spans="1:10" x14ac:dyDescent="0.25">
      <c r="A13" s="82" t="s">
        <v>255</v>
      </c>
      <c r="B13" s="234" t="s">
        <v>121</v>
      </c>
      <c r="C13" s="234"/>
      <c r="D13" s="234"/>
      <c r="E13" s="234"/>
      <c r="F13" s="234"/>
      <c r="G13" s="234"/>
      <c r="H13" s="85">
        <v>2010</v>
      </c>
    </row>
    <row r="14" spans="1:10" x14ac:dyDescent="0.25">
      <c r="A14" s="82" t="s">
        <v>259</v>
      </c>
      <c r="B14" s="234" t="s">
        <v>129</v>
      </c>
      <c r="C14" s="234"/>
      <c r="D14" s="234"/>
      <c r="E14" s="234"/>
      <c r="F14" s="234"/>
      <c r="G14" s="234"/>
      <c r="H14" s="85">
        <v>2010</v>
      </c>
    </row>
    <row r="15" spans="1:10" x14ac:dyDescent="0.25">
      <c r="A15" s="82" t="s">
        <v>260</v>
      </c>
      <c r="B15" s="234" t="s">
        <v>130</v>
      </c>
      <c r="C15" s="234"/>
      <c r="D15" s="234"/>
      <c r="E15" s="234"/>
      <c r="F15" s="234"/>
      <c r="G15" s="234"/>
      <c r="H15" s="85">
        <v>2010</v>
      </c>
      <c r="I15" s="10"/>
    </row>
    <row r="16" spans="1:10" x14ac:dyDescent="0.25">
      <c r="A16" s="82" t="s">
        <v>256</v>
      </c>
      <c r="B16" s="234" t="s">
        <v>122</v>
      </c>
      <c r="C16" s="234"/>
      <c r="D16" s="234"/>
      <c r="E16" s="234"/>
      <c r="F16" s="234"/>
      <c r="G16" s="234"/>
      <c r="H16" s="85">
        <v>2010</v>
      </c>
    </row>
    <row r="17" spans="1:12" x14ac:dyDescent="0.25">
      <c r="A17" s="82" t="s">
        <v>257</v>
      </c>
      <c r="B17" s="234" t="s">
        <v>123</v>
      </c>
      <c r="C17" s="234"/>
      <c r="D17" s="234"/>
      <c r="E17" s="234"/>
      <c r="F17" s="234"/>
      <c r="G17" s="234"/>
      <c r="H17" s="85">
        <v>2010</v>
      </c>
      <c r="L17" s="10"/>
    </row>
    <row r="18" spans="1:12" x14ac:dyDescent="0.25">
      <c r="A18" s="82" t="s">
        <v>258</v>
      </c>
      <c r="B18" s="234" t="s">
        <v>127</v>
      </c>
      <c r="C18" s="234"/>
      <c r="D18" s="234"/>
      <c r="E18" s="234"/>
      <c r="F18" s="234"/>
      <c r="G18" s="234"/>
      <c r="H18" s="85">
        <v>2010</v>
      </c>
      <c r="K18" s="10"/>
    </row>
    <row r="19" spans="1:12" x14ac:dyDescent="0.25">
      <c r="A19" s="82" t="s">
        <v>75</v>
      </c>
      <c r="B19" s="234" t="s">
        <v>128</v>
      </c>
      <c r="C19" s="234"/>
      <c r="D19" s="234"/>
      <c r="E19" s="234"/>
      <c r="F19" s="234"/>
      <c r="G19" s="234"/>
      <c r="H19" s="85">
        <v>2010</v>
      </c>
    </row>
    <row r="20" spans="1:12" x14ac:dyDescent="0.25">
      <c r="A20" s="82" t="s">
        <v>76</v>
      </c>
      <c r="B20" s="234" t="s">
        <v>124</v>
      </c>
      <c r="C20" s="234"/>
      <c r="D20" s="234"/>
      <c r="E20" s="234"/>
      <c r="F20" s="234"/>
      <c r="G20" s="234"/>
      <c r="H20" s="85">
        <v>2010</v>
      </c>
    </row>
    <row r="21" spans="1:12" x14ac:dyDescent="0.25">
      <c r="A21" s="82" t="s">
        <v>77</v>
      </c>
      <c r="B21" s="234" t="s">
        <v>125</v>
      </c>
      <c r="C21" s="234"/>
      <c r="D21" s="234"/>
      <c r="E21" s="234"/>
      <c r="F21" s="234"/>
      <c r="G21" s="234"/>
      <c r="H21" s="85">
        <v>2010</v>
      </c>
    </row>
    <row r="22" spans="1:12" x14ac:dyDescent="0.25">
      <c r="A22" s="82" t="s">
        <v>78</v>
      </c>
      <c r="B22" s="234" t="s">
        <v>126</v>
      </c>
      <c r="C22" s="234"/>
      <c r="D22" s="234"/>
      <c r="E22" s="234"/>
      <c r="F22" s="234"/>
      <c r="G22" s="234"/>
      <c r="H22" s="85">
        <v>2010</v>
      </c>
    </row>
    <row r="23" spans="1:12" ht="12.75" customHeight="1" x14ac:dyDescent="0.25">
      <c r="A23" s="82" t="s">
        <v>356</v>
      </c>
      <c r="B23" s="234" t="s">
        <v>385</v>
      </c>
      <c r="C23" s="234"/>
      <c r="D23" s="234"/>
      <c r="E23" s="234"/>
      <c r="F23" s="234"/>
      <c r="G23" s="234"/>
      <c r="H23" s="85">
        <v>2010</v>
      </c>
    </row>
    <row r="24" spans="1:12" ht="12.75" customHeight="1" x14ac:dyDescent="0.25">
      <c r="A24" s="82" t="s">
        <v>357</v>
      </c>
      <c r="B24" s="234" t="s">
        <v>386</v>
      </c>
      <c r="C24" s="234"/>
      <c r="D24" s="234"/>
      <c r="E24" s="234"/>
      <c r="F24" s="234"/>
      <c r="G24" s="234"/>
      <c r="H24" s="85">
        <v>2010</v>
      </c>
    </row>
    <row r="25" spans="1:12" ht="12.75" customHeight="1" x14ac:dyDescent="0.25">
      <c r="A25" s="83" t="s">
        <v>79</v>
      </c>
      <c r="B25" s="234" t="s">
        <v>387</v>
      </c>
      <c r="C25" s="234"/>
      <c r="D25" s="234"/>
      <c r="E25" s="234"/>
      <c r="F25" s="234"/>
      <c r="G25" s="234"/>
      <c r="H25" s="85">
        <v>2010</v>
      </c>
    </row>
    <row r="26" spans="1:12" ht="12.75" customHeight="1" x14ac:dyDescent="0.25">
      <c r="A26" s="83" t="s">
        <v>80</v>
      </c>
      <c r="B26" s="234" t="s">
        <v>388</v>
      </c>
      <c r="C26" s="234"/>
      <c r="D26" s="234"/>
      <c r="E26" s="234"/>
      <c r="F26" s="234"/>
      <c r="G26" s="234"/>
      <c r="H26" s="86">
        <v>2010</v>
      </c>
    </row>
    <row r="27" spans="1:12" x14ac:dyDescent="0.25">
      <c r="A27" s="83" t="s">
        <v>81</v>
      </c>
      <c r="B27" s="234" t="s">
        <v>238</v>
      </c>
      <c r="C27" s="234"/>
      <c r="D27" s="234"/>
      <c r="E27" s="234"/>
      <c r="F27" s="234"/>
      <c r="G27" s="234"/>
      <c r="H27" s="86">
        <v>2010</v>
      </c>
    </row>
    <row r="28" spans="1:12" ht="13.8" thickBot="1" x14ac:dyDescent="0.3">
      <c r="A28" s="84" t="s">
        <v>371</v>
      </c>
      <c r="B28" s="237" t="s">
        <v>371</v>
      </c>
      <c r="C28" s="237"/>
      <c r="D28" s="237"/>
      <c r="E28" s="237"/>
      <c r="F28" s="237"/>
      <c r="G28" s="237"/>
      <c r="H28" s="34">
        <v>2010</v>
      </c>
    </row>
    <row r="29" spans="1:12" ht="13.8" thickBot="1" x14ac:dyDescent="0.3">
      <c r="B29" s="203"/>
      <c r="C29" s="203"/>
      <c r="D29" s="203"/>
      <c r="E29" s="203"/>
      <c r="F29" s="203"/>
      <c r="G29" s="203"/>
    </row>
    <row r="30" spans="1:12" ht="15.6" x14ac:dyDescent="0.35">
      <c r="A30" s="56" t="s">
        <v>82</v>
      </c>
      <c r="B30" s="54" t="s">
        <v>83</v>
      </c>
      <c r="C30" s="45"/>
      <c r="D30" s="45"/>
      <c r="E30" s="46"/>
      <c r="G30" s="2"/>
    </row>
    <row r="31" spans="1:12" ht="16.2" thickBot="1" x14ac:dyDescent="0.4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5">
      <c r="A32" s="61" t="str">
        <f>+A9</f>
        <v>Erdgas DE frei DE</v>
      </c>
      <c r="B32" s="78">
        <v>5.0139218653866662</v>
      </c>
      <c r="C32" s="49">
        <v>0.82393681893802706</v>
      </c>
      <c r="D32" s="49">
        <v>5.683512145940508</v>
      </c>
      <c r="E32" s="50">
        <v>0.33683015801195282</v>
      </c>
      <c r="F32" s="12"/>
    </row>
    <row r="33" spans="1:7" ht="14.25" customHeight="1" x14ac:dyDescent="0.25">
      <c r="A33" s="58" t="str">
        <f>+A10</f>
        <v>Erdgas RU frei DE</v>
      </c>
      <c r="B33" s="79">
        <v>37.503445356845333</v>
      </c>
      <c r="C33" s="11">
        <v>3.0179287029113908</v>
      </c>
      <c r="D33" s="11">
        <v>49.160522398462007</v>
      </c>
      <c r="E33" s="51">
        <v>2.2567941989195637</v>
      </c>
      <c r="F33" s="12"/>
    </row>
    <row r="34" spans="1:7" x14ac:dyDescent="0.25">
      <c r="A34" s="58" t="str">
        <f>+A11</f>
        <v>Erdgas NL frei DE</v>
      </c>
      <c r="B34" s="79">
        <v>3.4679771470355667</v>
      </c>
      <c r="C34" s="11">
        <v>0.33024989991919579</v>
      </c>
      <c r="D34" s="11">
        <v>4.4819395589931723</v>
      </c>
      <c r="E34" s="51">
        <v>0.2685746181530913</v>
      </c>
      <c r="F34" s="12"/>
      <c r="G34" s="12"/>
    </row>
    <row r="35" spans="1:7" x14ac:dyDescent="0.25">
      <c r="A35" s="58" t="str">
        <f t="shared" ref="A35:A51" si="0">+A12</f>
        <v>Erdgas NO frei DE</v>
      </c>
      <c r="B35" s="79">
        <v>8.1025859189214469</v>
      </c>
      <c r="C35" s="11">
        <v>0.33416014912562125</v>
      </c>
      <c r="D35" s="11">
        <v>11.152365783349353</v>
      </c>
      <c r="E35" s="51">
        <v>0.45235178696381251</v>
      </c>
      <c r="F35" s="12"/>
      <c r="G35" s="12"/>
    </row>
    <row r="36" spans="1:7" x14ac:dyDescent="0.25">
      <c r="A36" s="58" t="str">
        <f t="shared" si="0"/>
        <v>LNG DZ frei DE</v>
      </c>
      <c r="B36" s="79">
        <v>24.839737546853101</v>
      </c>
      <c r="C36" s="11">
        <v>4.3622907694090705</v>
      </c>
      <c r="D36" s="11">
        <v>29.411403434823168</v>
      </c>
      <c r="E36" s="51">
        <v>0.97476386616253774</v>
      </c>
      <c r="F36" s="12"/>
      <c r="G36" s="12"/>
    </row>
    <row r="37" spans="1:7" x14ac:dyDescent="0.25">
      <c r="A37" s="58" t="str">
        <f t="shared" si="0"/>
        <v>Erdgas-DE-mix frei KW/IN</v>
      </c>
      <c r="B37" s="79">
        <v>20.239939891125559</v>
      </c>
      <c r="C37" s="11">
        <v>1.4685670171857506</v>
      </c>
      <c r="D37" s="11">
        <v>26.773318592187106</v>
      </c>
      <c r="E37" s="51">
        <v>1.1720102216441133</v>
      </c>
      <c r="F37" s="12"/>
      <c r="G37" s="12"/>
    </row>
    <row r="38" spans="1:7" x14ac:dyDescent="0.25">
      <c r="A38" s="58" t="str">
        <f t="shared" si="0"/>
        <v>Erdgas-DE-mix frei HH-KV</v>
      </c>
      <c r="B38" s="79">
        <v>20.592805453772225</v>
      </c>
      <c r="C38" s="11">
        <v>1.5752294396582649</v>
      </c>
      <c r="D38" s="11">
        <v>27.125038295109739</v>
      </c>
      <c r="E38" s="51">
        <v>1.2585224250097435</v>
      </c>
      <c r="F38" s="12"/>
      <c r="G38" s="12"/>
    </row>
    <row r="39" spans="1:7" x14ac:dyDescent="0.25">
      <c r="A39" s="58" t="str">
        <f t="shared" si="0"/>
        <v>Öl-roh RU frei DE</v>
      </c>
      <c r="B39" s="79">
        <v>42.364782726191208</v>
      </c>
      <c r="C39" s="11">
        <v>28.015662661537174</v>
      </c>
      <c r="D39" s="11">
        <v>19.161077658230127</v>
      </c>
      <c r="E39" s="51">
        <v>5.1874035883687002</v>
      </c>
      <c r="F39" s="12"/>
      <c r="G39" s="12"/>
    </row>
    <row r="40" spans="1:7" x14ac:dyDescent="0.25">
      <c r="A40" s="58" t="str">
        <f t="shared" si="0"/>
        <v>Öl-roh Nordsee frei DE</v>
      </c>
      <c r="B40" s="79">
        <v>7.365148561557497</v>
      </c>
      <c r="C40" s="11">
        <v>0.89440177055587688</v>
      </c>
      <c r="D40" s="11">
        <v>9.2800324469801296</v>
      </c>
      <c r="E40" s="51">
        <v>0.74799399132700639</v>
      </c>
      <c r="F40" s="12"/>
      <c r="G40" s="12"/>
    </row>
    <row r="41" spans="1:7" x14ac:dyDescent="0.25">
      <c r="A41" s="58" t="str">
        <f t="shared" si="0"/>
        <v>Öl-roh OPEC frei DE</v>
      </c>
      <c r="B41" s="79">
        <v>48.547786182677093</v>
      </c>
      <c r="C41" s="11">
        <v>25.198534936396875</v>
      </c>
      <c r="D41" s="11">
        <v>33.536800018262149</v>
      </c>
      <c r="E41" s="51">
        <v>3.2714909487370059</v>
      </c>
      <c r="F41" s="12"/>
      <c r="G41" s="12"/>
    </row>
    <row r="42" spans="1:7" x14ac:dyDescent="0.25">
      <c r="A42" s="58" t="str">
        <f t="shared" si="0"/>
        <v>Öl-roh DE-mix</v>
      </c>
      <c r="B42" s="79">
        <v>33.030828907470415</v>
      </c>
      <c r="C42" s="11">
        <v>18.941787302524613</v>
      </c>
      <c r="D42" s="11">
        <v>19.523837812583061</v>
      </c>
      <c r="E42" s="51">
        <v>3.369212725005037</v>
      </c>
      <c r="F42" s="12"/>
      <c r="G42" s="12"/>
    </row>
    <row r="43" spans="1:7" x14ac:dyDescent="0.25">
      <c r="A43" s="58" t="str">
        <f t="shared" si="0"/>
        <v>Öl-schwer ab Raff</v>
      </c>
      <c r="B43" s="79">
        <v>46.143540490800213</v>
      </c>
      <c r="C43" s="11">
        <v>28.273609818861519</v>
      </c>
      <c r="D43" s="11">
        <v>24.897240421717296</v>
      </c>
      <c r="E43" s="51">
        <v>4.0893610824616387</v>
      </c>
      <c r="F43" s="12"/>
      <c r="G43" s="12"/>
    </row>
    <row r="44" spans="1:7" x14ac:dyDescent="0.25">
      <c r="A44" s="58" t="str">
        <f t="shared" si="0"/>
        <v>Öl-schwer frei KW/IN</v>
      </c>
      <c r="B44" s="79">
        <v>46.271817407621704</v>
      </c>
      <c r="C44" s="11">
        <v>28.323264438699699</v>
      </c>
      <c r="D44" s="11">
        <v>24.982903887244401</v>
      </c>
      <c r="E44" s="51">
        <v>4.0973557102643667</v>
      </c>
      <c r="F44" s="12"/>
      <c r="G44" s="12"/>
    </row>
    <row r="45" spans="1:7" x14ac:dyDescent="0.25">
      <c r="A45" s="58" t="str">
        <f t="shared" si="0"/>
        <v>Öl-leicht frei HH/KV</v>
      </c>
      <c r="B45" s="79">
        <v>50.097975499480327</v>
      </c>
      <c r="C45" s="11">
        <v>30.251505353780249</v>
      </c>
      <c r="D45" s="11">
        <v>27.601542216171659</v>
      </c>
      <c r="E45" s="51">
        <v>4.3290746875521746</v>
      </c>
      <c r="F45" s="12"/>
      <c r="G45" s="12"/>
    </row>
    <row r="46" spans="1:7" x14ac:dyDescent="0.25">
      <c r="A46" s="58" t="str">
        <f t="shared" si="0"/>
        <v>LPG ab Raff</v>
      </c>
      <c r="B46" s="79">
        <v>37.057626634224398</v>
      </c>
      <c r="C46" s="11">
        <v>21.011188579636539</v>
      </c>
      <c r="D46" s="11">
        <v>22.197564648239034</v>
      </c>
      <c r="E46" s="51">
        <v>3.6103176161935626</v>
      </c>
      <c r="F46" s="12"/>
      <c r="G46" s="12"/>
    </row>
    <row r="47" spans="1:7" x14ac:dyDescent="0.25">
      <c r="A47" s="58" t="str">
        <f t="shared" si="0"/>
        <v>LPG frei HH/KV</v>
      </c>
      <c r="B47" s="79">
        <v>38.139678193178383</v>
      </c>
      <c r="C47" s="11">
        <v>21.131716357275316</v>
      </c>
      <c r="D47" s="11">
        <v>23.461183422128492</v>
      </c>
      <c r="E47" s="51">
        <v>3.6686805419765505</v>
      </c>
      <c r="F47" s="12"/>
      <c r="G47" s="12"/>
    </row>
    <row r="48" spans="1:7" x14ac:dyDescent="0.25">
      <c r="A48" s="58" t="str">
        <f t="shared" si="0"/>
        <v>Benzin frei Tankstelle</v>
      </c>
      <c r="B48" s="79">
        <v>78.372174009507759</v>
      </c>
      <c r="C48" s="11">
        <v>36.354002303360119</v>
      </c>
      <c r="D48" s="11">
        <v>35.701172302878781</v>
      </c>
      <c r="E48" s="51">
        <v>6.5698128725466942</v>
      </c>
      <c r="F48" s="12"/>
      <c r="G48" s="12"/>
    </row>
    <row r="49" spans="1:20" x14ac:dyDescent="0.25">
      <c r="A49" s="58" t="str">
        <f t="shared" si="0"/>
        <v>Diesel frei Tankstelle</v>
      </c>
      <c r="B49" s="79">
        <v>88.91286742539792</v>
      </c>
      <c r="C49" s="11">
        <v>31.309694409025447</v>
      </c>
      <c r="D49" s="11">
        <v>34.642193233467268</v>
      </c>
      <c r="E49" s="51">
        <v>5.3606283254594462</v>
      </c>
      <c r="F49" s="12"/>
      <c r="G49" s="12"/>
    </row>
    <row r="50" spans="1:20" x14ac:dyDescent="0.25">
      <c r="A50" s="58" t="str">
        <f t="shared" si="0"/>
        <v>Erdgas (CNG) frei Tankstelle</v>
      </c>
      <c r="B50" s="79">
        <v>23.450075581777551</v>
      </c>
      <c r="C50" s="11">
        <v>2.6946731095432495</v>
      </c>
      <c r="D50" s="11">
        <v>28.901317896768283</v>
      </c>
      <c r="E50" s="51">
        <v>1.3071165712849768</v>
      </c>
      <c r="F50" s="12"/>
      <c r="G50" s="12"/>
    </row>
    <row r="51" spans="1:20" ht="13.8" thickBot="1" x14ac:dyDescent="0.3">
      <c r="A51" s="59" t="str">
        <f t="shared" si="0"/>
        <v>Flüssiggas (LPG) frei Tankstelle</v>
      </c>
      <c r="B51" s="80">
        <v>38.163730704622424</v>
      </c>
      <c r="C51" s="52">
        <v>21.140886014282039</v>
      </c>
      <c r="D51" s="52">
        <v>23.477149926333858</v>
      </c>
      <c r="E51" s="53">
        <v>3.669702756766748</v>
      </c>
      <c r="F51" s="12"/>
      <c r="G51" s="12"/>
    </row>
    <row r="52" spans="1:20" ht="13.8" thickBot="1" x14ac:dyDescent="0.3">
      <c r="G52" s="12"/>
    </row>
    <row r="53" spans="1:20" ht="15.6" x14ac:dyDescent="0.3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6.2" thickBot="1" x14ac:dyDescent="0.4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5">
      <c r="A55" s="61" t="str">
        <f>+A$9</f>
        <v>Erdgas DE frei DE</v>
      </c>
      <c r="B55" s="62">
        <v>3895.1248421104165</v>
      </c>
      <c r="C55" s="63">
        <v>3152.8581570711931</v>
      </c>
      <c r="D55" s="49">
        <v>23.748624345036617</v>
      </c>
      <c r="E55" s="50">
        <v>0.11151390884200968</v>
      </c>
      <c r="F55" s="15"/>
      <c r="G55" s="13"/>
    </row>
    <row r="56" spans="1:20" ht="14.25" customHeight="1" x14ac:dyDescent="0.25">
      <c r="A56" s="58" t="str">
        <f>+A10</f>
        <v>Erdgas RU frei DE</v>
      </c>
      <c r="B56" s="64">
        <v>17380.104257921255</v>
      </c>
      <c r="C56" s="31">
        <v>9164.2248697149626</v>
      </c>
      <c r="D56" s="11">
        <v>270.5097133612511</v>
      </c>
      <c r="E56" s="51">
        <v>0.3794996520480749</v>
      </c>
      <c r="F56" s="15"/>
      <c r="G56" s="13"/>
    </row>
    <row r="57" spans="1:20" x14ac:dyDescent="0.25">
      <c r="A57" s="58" t="str">
        <f t="shared" ref="A57:A74" si="1">+A11</f>
        <v>Erdgas NL frei DE</v>
      </c>
      <c r="B57" s="64">
        <v>1590.1589882729447</v>
      </c>
      <c r="C57" s="31">
        <v>1286.792726392996</v>
      </c>
      <c r="D57" s="11">
        <v>9.6817359386757733</v>
      </c>
      <c r="E57" s="51">
        <v>4.8676013490230263E-2</v>
      </c>
      <c r="F57" s="15"/>
      <c r="G57" s="15"/>
      <c r="S57" s="12"/>
      <c r="T57" s="12"/>
    </row>
    <row r="58" spans="1:20" x14ac:dyDescent="0.25">
      <c r="A58" s="58" t="str">
        <f t="shared" si="1"/>
        <v>Erdgas NO frei DE</v>
      </c>
      <c r="B58" s="64">
        <v>2671.7344200497487</v>
      </c>
      <c r="C58" s="31">
        <v>2449.8415525965574</v>
      </c>
      <c r="D58" s="11">
        <v>6.5518995536189388</v>
      </c>
      <c r="E58" s="51">
        <v>9.5552073748924216E-2</v>
      </c>
      <c r="F58" s="15"/>
      <c r="G58" s="15"/>
      <c r="S58" s="12"/>
      <c r="T58" s="12"/>
    </row>
    <row r="59" spans="1:20" x14ac:dyDescent="0.25">
      <c r="A59" s="58" t="str">
        <f t="shared" si="1"/>
        <v>LNG DZ frei DE</v>
      </c>
      <c r="B59" s="64">
        <v>8738.8936001156217</v>
      </c>
      <c r="C59" s="31">
        <v>6243.5049861205043</v>
      </c>
      <c r="D59" s="11">
        <v>80.854248173657524</v>
      </c>
      <c r="E59" s="51">
        <v>0.26320458343859093</v>
      </c>
      <c r="F59" s="15"/>
      <c r="G59" s="15"/>
      <c r="S59" s="12"/>
      <c r="T59" s="12"/>
    </row>
    <row r="60" spans="1:20" x14ac:dyDescent="0.25">
      <c r="A60" s="58" t="str">
        <f t="shared" si="1"/>
        <v>Erdgas-DE-mix frei KW/IN</v>
      </c>
      <c r="B60" s="64">
        <v>9183.9368844210785</v>
      </c>
      <c r="C60" s="31">
        <v>5433.0674069462102</v>
      </c>
      <c r="D60" s="11">
        <v>123.06992050470245</v>
      </c>
      <c r="E60" s="51">
        <v>0.22161562105374427</v>
      </c>
      <c r="F60" s="15"/>
      <c r="G60" s="15"/>
      <c r="S60" s="12"/>
      <c r="T60" s="12"/>
    </row>
    <row r="61" spans="1:20" x14ac:dyDescent="0.25">
      <c r="A61" s="58" t="str">
        <f t="shared" si="1"/>
        <v>Erdgas-DE-mix frei HH-KV</v>
      </c>
      <c r="B61" s="64">
        <v>11428.262997593338</v>
      </c>
      <c r="C61" s="31">
        <v>5538.87903317974</v>
      </c>
      <c r="D61" s="11">
        <v>194.34247157857408</v>
      </c>
      <c r="E61" s="51">
        <v>0.22288130624408975</v>
      </c>
      <c r="F61" s="15"/>
      <c r="G61" s="15"/>
      <c r="S61" s="12"/>
      <c r="T61" s="12"/>
    </row>
    <row r="62" spans="1:20" x14ac:dyDescent="0.25">
      <c r="A62" s="58" t="str">
        <f t="shared" si="1"/>
        <v>Öl-roh RU frei DE</v>
      </c>
      <c r="B62" s="64">
        <v>8538.0727097616927</v>
      </c>
      <c r="C62" s="31">
        <v>7558.5888563504732</v>
      </c>
      <c r="D62" s="11">
        <v>31.302011790284251</v>
      </c>
      <c r="E62" s="51">
        <v>0.15245438245514456</v>
      </c>
      <c r="F62" s="15"/>
      <c r="G62" s="15"/>
      <c r="S62" s="12"/>
      <c r="T62" s="12"/>
    </row>
    <row r="63" spans="1:20" x14ac:dyDescent="0.25">
      <c r="A63" s="58" t="str">
        <f t="shared" si="1"/>
        <v>Öl-roh Nordsee frei DE</v>
      </c>
      <c r="B63" s="64">
        <v>2065.5825039816737</v>
      </c>
      <c r="C63" s="31">
        <v>1901.7720245045796</v>
      </c>
      <c r="D63" s="11">
        <v>4.9933837515770234</v>
      </c>
      <c r="E63" s="51">
        <v>5.2812211593121383E-2</v>
      </c>
      <c r="F63" s="15"/>
      <c r="G63" s="15"/>
      <c r="S63" s="12"/>
      <c r="T63" s="12"/>
    </row>
    <row r="64" spans="1:20" x14ac:dyDescent="0.25">
      <c r="A64" s="58" t="str">
        <f t="shared" si="1"/>
        <v>Öl-roh OPEC frei DE</v>
      </c>
      <c r="B64" s="64">
        <v>3799.7290507426619</v>
      </c>
      <c r="C64" s="31">
        <v>3506.4902152155428</v>
      </c>
      <c r="D64" s="11">
        <v>9.3860946991519292</v>
      </c>
      <c r="E64" s="51">
        <v>4.39685247531394E-2</v>
      </c>
      <c r="F64" s="15"/>
      <c r="G64" s="15"/>
      <c r="S64" s="12"/>
      <c r="T64" s="12"/>
    </row>
    <row r="65" spans="1:20" x14ac:dyDescent="0.25">
      <c r="A65" s="58" t="str">
        <f t="shared" si="1"/>
        <v>Öl-roh DE-mix</v>
      </c>
      <c r="B65" s="64">
        <v>5598.4266246360739</v>
      </c>
      <c r="C65" s="31">
        <v>5027.7754446532317</v>
      </c>
      <c r="D65" s="11">
        <v>18.094760860378038</v>
      </c>
      <c r="E65" s="51">
        <v>0.10481321045857746</v>
      </c>
      <c r="F65" s="15"/>
      <c r="G65" s="15"/>
      <c r="S65" s="12"/>
      <c r="T65" s="12"/>
    </row>
    <row r="66" spans="1:20" x14ac:dyDescent="0.25">
      <c r="A66" s="58" t="str">
        <f t="shared" si="1"/>
        <v>Öl-schwer ab Raff</v>
      </c>
      <c r="B66" s="64">
        <v>10384.063274057926</v>
      </c>
      <c r="C66" s="31">
        <v>9711.3211213657833</v>
      </c>
      <c r="D66" s="11">
        <v>20.055920375557786</v>
      </c>
      <c r="E66" s="51">
        <v>0.26800469093132484</v>
      </c>
      <c r="F66" s="15"/>
      <c r="G66" s="15"/>
      <c r="S66" s="12"/>
      <c r="T66" s="12"/>
    </row>
    <row r="67" spans="1:20" x14ac:dyDescent="0.25">
      <c r="A67" s="58" t="str">
        <f t="shared" si="1"/>
        <v>Öl-schwer frei KW/IN</v>
      </c>
      <c r="B67" s="64">
        <v>10471.524031011022</v>
      </c>
      <c r="C67" s="31">
        <v>9794.1935910314824</v>
      </c>
      <c r="D67" s="11">
        <v>20.168388932625611</v>
      </c>
      <c r="E67" s="51">
        <v>0.27255439779170826</v>
      </c>
      <c r="F67" s="15"/>
      <c r="G67" s="15"/>
      <c r="S67" s="12"/>
      <c r="T67" s="12"/>
    </row>
    <row r="68" spans="1:20" x14ac:dyDescent="0.25">
      <c r="A68" s="58" t="str">
        <f t="shared" si="1"/>
        <v>Öl-leicht frei HH/KV</v>
      </c>
      <c r="B68" s="64">
        <v>11828.318520367407</v>
      </c>
      <c r="C68" s="31">
        <v>11120.905396668451</v>
      </c>
      <c r="D68" s="11">
        <v>20.610904970712276</v>
      </c>
      <c r="E68" s="51">
        <v>0.32790735662542991</v>
      </c>
      <c r="F68" s="15"/>
      <c r="G68" s="15"/>
      <c r="S68" s="12"/>
      <c r="T68" s="12"/>
    </row>
    <row r="69" spans="1:20" x14ac:dyDescent="0.25">
      <c r="A69" s="58" t="str">
        <f t="shared" si="1"/>
        <v>LPG ab Raff</v>
      </c>
      <c r="B69" s="64">
        <v>8069.2091615761638</v>
      </c>
      <c r="C69" s="31">
        <v>7380.7618024409285</v>
      </c>
      <c r="D69" s="11">
        <v>21.268503166121821</v>
      </c>
      <c r="E69" s="51">
        <v>0.18968361815277227</v>
      </c>
      <c r="F69" s="15"/>
      <c r="G69" s="15"/>
      <c r="S69" s="12"/>
      <c r="T69" s="12"/>
    </row>
    <row r="70" spans="1:20" x14ac:dyDescent="0.25">
      <c r="A70" s="58" t="str">
        <f t="shared" si="1"/>
        <v>LPG frei HH/KV</v>
      </c>
      <c r="B70" s="64">
        <v>8284.0953721243222</v>
      </c>
      <c r="C70" s="31">
        <v>7584.6872711419546</v>
      </c>
      <c r="D70" s="11">
        <v>21.412767520129847</v>
      </c>
      <c r="E70" s="51">
        <v>0.20709724009702021</v>
      </c>
      <c r="F70" s="15"/>
      <c r="G70" s="15"/>
      <c r="S70" s="12"/>
      <c r="T70" s="12"/>
    </row>
    <row r="71" spans="1:20" x14ac:dyDescent="0.25">
      <c r="A71" s="58" t="str">
        <f t="shared" si="1"/>
        <v>Benzin frei Tankstelle</v>
      </c>
      <c r="B71" s="64">
        <v>16848.919222739602</v>
      </c>
      <c r="C71" s="31">
        <v>15447.78678982688</v>
      </c>
      <c r="D71" s="11">
        <v>23.24041887765193</v>
      </c>
      <c r="E71" s="51">
        <v>2.6471012180049751</v>
      </c>
      <c r="F71" s="15"/>
      <c r="G71" s="15"/>
      <c r="S71" s="12"/>
      <c r="T71" s="12"/>
    </row>
    <row r="72" spans="1:20" x14ac:dyDescent="0.25">
      <c r="A72" s="58" t="str">
        <f t="shared" si="1"/>
        <v>Diesel frei Tankstelle</v>
      </c>
      <c r="B72" s="64">
        <v>14743.76134337889</v>
      </c>
      <c r="C72" s="31">
        <v>11869.763566980593</v>
      </c>
      <c r="D72" s="11">
        <v>37.997376805622771</v>
      </c>
      <c r="E72" s="51">
        <v>6.5337030154041296</v>
      </c>
      <c r="F72" s="15"/>
      <c r="G72" s="15"/>
      <c r="S72" s="12"/>
      <c r="T72" s="12"/>
    </row>
    <row r="73" spans="1:20" x14ac:dyDescent="0.25">
      <c r="A73" s="58" t="str">
        <f t="shared" si="1"/>
        <v>Erdgas (CNG) frei Tankstelle</v>
      </c>
      <c r="B73" s="64">
        <v>14759.451008818058</v>
      </c>
      <c r="C73" s="31">
        <v>7562.0256974631657</v>
      </c>
      <c r="D73" s="11">
        <v>236.87676075778438</v>
      </c>
      <c r="E73" s="51">
        <v>0.34136827196236164</v>
      </c>
      <c r="G73" s="15"/>
      <c r="S73" s="12"/>
      <c r="T73" s="12"/>
    </row>
    <row r="74" spans="1:20" ht="13.8" thickBot="1" x14ac:dyDescent="0.3">
      <c r="A74" s="59" t="str">
        <f t="shared" si="1"/>
        <v>Flüssiggas (LPG) frei Tankstelle</v>
      </c>
      <c r="B74" s="65">
        <v>8300.9088135914608</v>
      </c>
      <c r="C74" s="66">
        <v>7600.6497438648375</v>
      </c>
      <c r="D74" s="52">
        <v>21.433017344166398</v>
      </c>
      <c r="E74" s="53">
        <v>0.20799480111930993</v>
      </c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6.2" thickBot="1" x14ac:dyDescent="0.4">
      <c r="A77" s="57" t="s">
        <v>180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Erdgas DE frei DE</v>
      </c>
      <c r="B78" s="68">
        <v>1.0551700526960941</v>
      </c>
      <c r="C78" s="69">
        <v>1.0523812250906088</v>
      </c>
      <c r="D78" s="50">
        <v>2.788827605485363E-3</v>
      </c>
    </row>
    <row r="79" spans="1:20" ht="14.25" customHeight="1" x14ac:dyDescent="0.25">
      <c r="A79" s="58" t="str">
        <f t="shared" ref="A79:A97" si="2">+A10</f>
        <v>Erdgas RU frei DE</v>
      </c>
      <c r="B79" s="70">
        <v>1.2321313597684653</v>
      </c>
      <c r="C79" s="14">
        <v>1.2305583216569713</v>
      </c>
      <c r="D79" s="51">
        <v>1.5730381114939919E-3</v>
      </c>
    </row>
    <row r="80" spans="1:20" x14ac:dyDescent="0.25">
      <c r="A80" s="58" t="str">
        <f t="shared" si="2"/>
        <v>Erdgas NL frei DE</v>
      </c>
      <c r="B80" s="70">
        <v>1.0205731073055606</v>
      </c>
      <c r="C80" s="14">
        <v>1.0187636624121645</v>
      </c>
      <c r="D80" s="51">
        <v>1.8094448933960632E-3</v>
      </c>
    </row>
    <row r="81" spans="1:4" x14ac:dyDescent="0.25">
      <c r="A81" s="58" t="str">
        <f t="shared" si="2"/>
        <v>Erdgas NO frei DE</v>
      </c>
      <c r="B81" s="70">
        <v>1.0411402281698656</v>
      </c>
      <c r="C81" s="14">
        <v>1.0396197767321937</v>
      </c>
      <c r="D81" s="51">
        <v>1.5204514376719238E-3</v>
      </c>
    </row>
    <row r="82" spans="1:4" x14ac:dyDescent="0.25">
      <c r="A82" s="58" t="str">
        <f t="shared" si="2"/>
        <v>LNG DZ frei DE</v>
      </c>
      <c r="B82" s="70">
        <v>1.1096332570580476</v>
      </c>
      <c r="C82" s="14">
        <v>1.109296540212463</v>
      </c>
      <c r="D82" s="51">
        <v>3.367168455844701E-4</v>
      </c>
    </row>
    <row r="83" spans="1:4" x14ac:dyDescent="0.25">
      <c r="A83" s="58" t="str">
        <f t="shared" si="2"/>
        <v>Erdgas-DE-mix frei KW/IN</v>
      </c>
      <c r="B83" s="70">
        <v>1.1230301520920563</v>
      </c>
      <c r="C83" s="14">
        <v>1.1212468414609205</v>
      </c>
      <c r="D83" s="51">
        <v>1.7833106311356817E-3</v>
      </c>
    </row>
    <row r="84" spans="1:4" x14ac:dyDescent="0.25">
      <c r="A84" s="58" t="str">
        <f t="shared" si="2"/>
        <v>Erdgas-DE-mix frei HH-KV</v>
      </c>
      <c r="B84" s="70">
        <v>1.1283103665622378</v>
      </c>
      <c r="C84" s="14">
        <v>1.126387796019017</v>
      </c>
      <c r="D84" s="51">
        <v>1.9225705432207826E-3</v>
      </c>
    </row>
    <row r="85" spans="1:4" x14ac:dyDescent="0.25">
      <c r="A85" s="58" t="str">
        <f t="shared" si="2"/>
        <v>Öl-roh RU frei DE</v>
      </c>
      <c r="B85" s="70">
        <v>1.0776650350764332</v>
      </c>
      <c r="C85" s="14">
        <v>1.0740642259202917</v>
      </c>
      <c r="D85" s="51">
        <v>3.6008091561415237E-3</v>
      </c>
    </row>
    <row r="86" spans="1:4" x14ac:dyDescent="0.25">
      <c r="A86" s="58" t="str">
        <f t="shared" si="2"/>
        <v>Öl-roh Nordsee frei DE</v>
      </c>
      <c r="B86" s="70">
        <v>1.02303136129078</v>
      </c>
      <c r="C86" s="14">
        <v>1.0224180196863013</v>
      </c>
      <c r="D86" s="51">
        <v>6.1334160447875838E-4</v>
      </c>
    </row>
    <row r="87" spans="1:4" x14ac:dyDescent="0.25">
      <c r="A87" s="58" t="str">
        <f t="shared" si="2"/>
        <v>Öl-roh OPEC frei DE</v>
      </c>
      <c r="B87" s="70">
        <v>1.0313542167498606</v>
      </c>
      <c r="C87" s="14">
        <v>1.031128578563177</v>
      </c>
      <c r="D87" s="51">
        <v>2.2563818668365645E-4</v>
      </c>
    </row>
    <row r="88" spans="1:4" x14ac:dyDescent="0.25">
      <c r="A88" s="58" t="str">
        <f t="shared" si="2"/>
        <v>Öl-roh DE-mix</v>
      </c>
      <c r="B88" s="70">
        <v>1.053037011135131</v>
      </c>
      <c r="C88" s="14">
        <v>1.0506492424352003</v>
      </c>
      <c r="D88" s="51">
        <v>2.3877686999308366E-3</v>
      </c>
    </row>
    <row r="89" spans="1:4" x14ac:dyDescent="0.25">
      <c r="A89" s="58" t="str">
        <f t="shared" si="2"/>
        <v>Öl-schwer ab Raff</v>
      </c>
      <c r="B89" s="70">
        <v>1.1272773747141491</v>
      </c>
      <c r="C89" s="14">
        <v>1.1246084463592716</v>
      </c>
      <c r="D89" s="51">
        <v>2.6689283548775402E-3</v>
      </c>
    </row>
    <row r="90" spans="1:4" x14ac:dyDescent="0.25">
      <c r="A90" s="58" t="str">
        <f t="shared" si="2"/>
        <v>Öl-schwer frei KW/IN</v>
      </c>
      <c r="B90" s="70">
        <v>1.1287050481954299</v>
      </c>
      <c r="C90" s="14">
        <v>1.1258256818950561</v>
      </c>
      <c r="D90" s="51">
        <v>2.8793663003739713E-3</v>
      </c>
    </row>
    <row r="91" spans="1:4" x14ac:dyDescent="0.25">
      <c r="A91" s="58" t="str">
        <f t="shared" si="2"/>
        <v>Öl-leicht frei HH/KV</v>
      </c>
      <c r="B91" s="70">
        <v>1.1481005992879099</v>
      </c>
      <c r="C91" s="14">
        <v>1.1451441042156532</v>
      </c>
      <c r="D91" s="51">
        <v>2.9564950722566971E-3</v>
      </c>
    </row>
    <row r="92" spans="1:4" x14ac:dyDescent="0.25">
      <c r="A92" s="58" t="str">
        <f t="shared" si="2"/>
        <v>LPG ab Raff</v>
      </c>
      <c r="B92" s="70">
        <v>1.0960767827012463</v>
      </c>
      <c r="C92" s="14">
        <v>1.0925816220201208</v>
      </c>
      <c r="D92" s="51">
        <v>3.4951606811256522E-3</v>
      </c>
    </row>
    <row r="93" spans="1:4" x14ac:dyDescent="0.25">
      <c r="A93" s="58" t="str">
        <f t="shared" si="2"/>
        <v>LPG frei HH/KV</v>
      </c>
      <c r="B93" s="70">
        <v>1.0990463003831612</v>
      </c>
      <c r="C93" s="14">
        <v>1.095311452014782</v>
      </c>
      <c r="D93" s="51">
        <v>3.7348483683792367E-3</v>
      </c>
    </row>
    <row r="94" spans="1:4" x14ac:dyDescent="0.25">
      <c r="A94" s="58" t="str">
        <f t="shared" si="2"/>
        <v>Benzin frei Tankstelle</v>
      </c>
      <c r="B94" s="70">
        <v>1.2401030553890913</v>
      </c>
      <c r="C94" s="14">
        <v>1.1768930806743794</v>
      </c>
      <c r="D94" s="51">
        <v>6.3209974714711903E-2</v>
      </c>
    </row>
    <row r="95" spans="1:4" x14ac:dyDescent="0.25">
      <c r="A95" s="58" t="str">
        <f t="shared" si="2"/>
        <v>Diesel frei Tankstelle</v>
      </c>
      <c r="B95" s="70">
        <v>1.1768170618085156</v>
      </c>
      <c r="C95" s="14">
        <v>1.0865524339715102</v>
      </c>
      <c r="D95" s="51">
        <v>9.0264627837005298E-2</v>
      </c>
    </row>
    <row r="96" spans="1:4" x14ac:dyDescent="0.25">
      <c r="A96" s="58" t="str">
        <f t="shared" si="2"/>
        <v>Erdgas (CNG) frei Tankstelle</v>
      </c>
      <c r="B96" s="70">
        <v>1.1598452225342621</v>
      </c>
      <c r="C96" s="14">
        <v>1.1526371000227222</v>
      </c>
      <c r="D96" s="51">
        <v>7.2081225115398087E-3</v>
      </c>
    </row>
    <row r="97" spans="1:9" ht="13.8" thickBot="1" x14ac:dyDescent="0.3">
      <c r="A97" s="59" t="str">
        <f t="shared" si="2"/>
        <v>Flüssiggas (LPG) frei Tankstelle</v>
      </c>
      <c r="B97" s="71">
        <v>1.0993234721328375</v>
      </c>
      <c r="C97" s="72">
        <v>1.0955479535909642</v>
      </c>
      <c r="D97" s="53">
        <v>3.7755185418732193E-3</v>
      </c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181</v>
      </c>
      <c r="D100" s="15"/>
      <c r="E100" s="15"/>
      <c r="F100" s="15"/>
    </row>
    <row r="101" spans="1:9" x14ac:dyDescent="0.25">
      <c r="A101" s="61" t="str">
        <f>+A9</f>
        <v>Erdgas DE frei DE</v>
      </c>
      <c r="B101" s="87">
        <v>41.604971282767096</v>
      </c>
    </row>
    <row r="102" spans="1:9" ht="14.25" customHeight="1" x14ac:dyDescent="0.25">
      <c r="A102" s="58" t="str">
        <f t="shared" ref="A102:A120" si="3">+A10</f>
        <v>Erdgas RU frei DE</v>
      </c>
      <c r="B102" s="88">
        <v>4.8245510763043891</v>
      </c>
      <c r="G102" s="15"/>
      <c r="H102" s="15"/>
      <c r="I102" s="15"/>
    </row>
    <row r="103" spans="1:9" x14ac:dyDescent="0.25">
      <c r="A103" s="58" t="str">
        <f t="shared" si="3"/>
        <v>Erdgas NL frei DE</v>
      </c>
      <c r="B103" s="88">
        <v>4.7146159850279359</v>
      </c>
    </row>
    <row r="104" spans="1:9" x14ac:dyDescent="0.25">
      <c r="A104" s="58" t="str">
        <f t="shared" si="3"/>
        <v>Erdgas NO frei DE</v>
      </c>
      <c r="B104" s="88">
        <v>7.1872571632526361</v>
      </c>
    </row>
    <row r="105" spans="1:9" x14ac:dyDescent="0.25">
      <c r="A105" s="58" t="str">
        <f t="shared" si="3"/>
        <v>LNG DZ frei DE</v>
      </c>
      <c r="B105" s="88">
        <v>4.8307220078274122</v>
      </c>
    </row>
    <row r="106" spans="1:9" x14ac:dyDescent="0.25">
      <c r="A106" s="58" t="str">
        <f t="shared" si="3"/>
        <v>Erdgas-DE-mix frei KW/IN</v>
      </c>
      <c r="B106" s="88">
        <v>9.5241470945334399</v>
      </c>
    </row>
    <row r="107" spans="1:9" x14ac:dyDescent="0.25">
      <c r="A107" s="58" t="str">
        <f t="shared" si="3"/>
        <v>Erdgas-DE-mix frei HH-KV</v>
      </c>
      <c r="B107" s="88">
        <v>9.6147345702552123</v>
      </c>
    </row>
    <row r="108" spans="1:9" x14ac:dyDescent="0.25">
      <c r="A108" s="58" t="str">
        <f t="shared" si="3"/>
        <v>Öl-roh RU frei DE</v>
      </c>
      <c r="B108" s="88">
        <v>1.1460259554471219</v>
      </c>
    </row>
    <row r="109" spans="1:9" x14ac:dyDescent="0.25">
      <c r="A109" s="58" t="str">
        <f t="shared" si="3"/>
        <v>Öl-roh Nordsee frei DE</v>
      </c>
      <c r="B109" s="88">
        <v>1.0813540007651425</v>
      </c>
    </row>
    <row r="110" spans="1:9" x14ac:dyDescent="0.25">
      <c r="A110" s="58" t="str">
        <f t="shared" si="3"/>
        <v>Öl-roh OPEC frei DE</v>
      </c>
      <c r="B110" s="88">
        <v>0.4051621241502979</v>
      </c>
    </row>
    <row r="111" spans="1:9" x14ac:dyDescent="0.25">
      <c r="A111" s="58" t="str">
        <f t="shared" si="3"/>
        <v>Öl-roh DE-mix</v>
      </c>
      <c r="B111" s="88">
        <v>5.5832743632412578</v>
      </c>
    </row>
    <row r="112" spans="1:9" x14ac:dyDescent="0.25">
      <c r="A112" s="58" t="str">
        <f t="shared" si="3"/>
        <v>Öl-schwer ab Raff</v>
      </c>
      <c r="B112" s="88">
        <v>18.117767807375159</v>
      </c>
    </row>
    <row r="113" spans="1:2" x14ac:dyDescent="0.25">
      <c r="A113" s="58" t="str">
        <f t="shared" si="3"/>
        <v>Öl-schwer frei KW/IN</v>
      </c>
      <c r="B113" s="88">
        <v>20.366816416928852</v>
      </c>
    </row>
    <row r="114" spans="1:2" x14ac:dyDescent="0.25">
      <c r="A114" s="58" t="str">
        <f t="shared" si="3"/>
        <v>Öl-leicht frei HH/KV</v>
      </c>
      <c r="B114" s="88">
        <v>42.776960468461752</v>
      </c>
    </row>
    <row r="115" spans="1:2" x14ac:dyDescent="0.25">
      <c r="A115" s="58" t="str">
        <f t="shared" si="3"/>
        <v>LPG ab Raff</v>
      </c>
      <c r="B115" s="88">
        <v>29.680365675970521</v>
      </c>
    </row>
    <row r="116" spans="1:2" x14ac:dyDescent="0.25">
      <c r="A116" s="58" t="str">
        <f t="shared" si="3"/>
        <v>LPG frei HH/KV</v>
      </c>
      <c r="B116" s="88">
        <v>52.643674092917777</v>
      </c>
    </row>
    <row r="117" spans="1:2" x14ac:dyDescent="0.25">
      <c r="A117" s="58" t="str">
        <f t="shared" si="3"/>
        <v>Benzin frei Tankstelle</v>
      </c>
      <c r="B117" s="88">
        <v>2786.4499911188677</v>
      </c>
    </row>
    <row r="118" spans="1:2" x14ac:dyDescent="0.25">
      <c r="A118" s="58" t="str">
        <f t="shared" si="3"/>
        <v>Diesel frei Tankstelle</v>
      </c>
      <c r="B118" s="88">
        <v>9623.0133167844051</v>
      </c>
    </row>
    <row r="119" spans="1:2" x14ac:dyDescent="0.25">
      <c r="A119" s="58" t="str">
        <f t="shared" si="3"/>
        <v>Erdgas (CNG) frei Tankstelle</v>
      </c>
      <c r="B119" s="88">
        <v>117.42501742984165</v>
      </c>
    </row>
    <row r="120" spans="1:2" ht="13.8" thickBot="1" x14ac:dyDescent="0.3">
      <c r="A120" s="59" t="str">
        <f t="shared" si="3"/>
        <v>Flüssiggas (LPG) frei Tankstelle</v>
      </c>
      <c r="B120" s="89">
        <v>53.456460568290566</v>
      </c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6">
    <mergeCell ref="B18:G18"/>
    <mergeCell ref="B3:G3"/>
    <mergeCell ref="B5:G5"/>
    <mergeCell ref="B6:G6"/>
    <mergeCell ref="B29:G29"/>
    <mergeCell ref="B8:G8"/>
    <mergeCell ref="B9:G9"/>
    <mergeCell ref="B10:G10"/>
    <mergeCell ref="B4:G4"/>
    <mergeCell ref="B11:G11"/>
    <mergeCell ref="B12:G12"/>
    <mergeCell ref="B13:G13"/>
    <mergeCell ref="B14:G14"/>
    <mergeCell ref="B15:G15"/>
    <mergeCell ref="B16:G16"/>
    <mergeCell ref="B17:G17"/>
    <mergeCell ref="B28:G28"/>
    <mergeCell ref="B23:G23"/>
    <mergeCell ref="B24:G24"/>
    <mergeCell ref="B25:G25"/>
    <mergeCell ref="B26:G26"/>
    <mergeCell ref="B19:G19"/>
    <mergeCell ref="B20:G20"/>
    <mergeCell ref="B21:G21"/>
    <mergeCell ref="B22:G22"/>
    <mergeCell ref="B27:G2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52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2.88671875" customWidth="1"/>
    <col min="8" max="10" width="11.5546875" bestFit="1" customWidth="1"/>
  </cols>
  <sheetData>
    <row r="1" spans="1:11" ht="15.75" customHeight="1" x14ac:dyDescent="0.3">
      <c r="A1" s="189" t="str">
        <f>"Ergebnisse aus GEMIS "&amp;Einführung!F3</f>
        <v>Ergebnisse aus GEMIS Version 4.95</v>
      </c>
      <c r="B1" s="2"/>
      <c r="C1" s="4" t="s">
        <v>66</v>
      </c>
      <c r="D1" s="2"/>
      <c r="E1" s="2"/>
      <c r="F1" s="2"/>
      <c r="G1" s="2"/>
    </row>
    <row r="2" spans="1:11" x14ac:dyDescent="0.25">
      <c r="A2" s="1"/>
      <c r="B2" s="2"/>
      <c r="C2" s="2"/>
      <c r="D2" s="2"/>
      <c r="E2" s="2"/>
      <c r="F2" s="2"/>
      <c r="G2" s="2"/>
    </row>
    <row r="3" spans="1:11" x14ac:dyDescent="0.25">
      <c r="A3" s="5" t="s">
        <v>67</v>
      </c>
      <c r="B3" s="231" t="s">
        <v>285</v>
      </c>
      <c r="C3" s="232"/>
      <c r="D3" s="232"/>
      <c r="E3" s="232"/>
      <c r="F3" s="232"/>
      <c r="G3" s="233"/>
    </row>
    <row r="4" spans="1:11" ht="66" customHeight="1" x14ac:dyDescent="0.25">
      <c r="A4" s="17" t="s">
        <v>68</v>
      </c>
      <c r="B4" s="252" t="s">
        <v>112</v>
      </c>
      <c r="C4" s="253"/>
      <c r="D4" s="253"/>
      <c r="E4" s="253"/>
      <c r="F4" s="253"/>
      <c r="G4" s="254"/>
      <c r="H4" s="18"/>
      <c r="I4" s="18"/>
      <c r="J4" s="18"/>
      <c r="K4" s="18"/>
    </row>
    <row r="5" spans="1:11" x14ac:dyDescent="0.25">
      <c r="A5" s="35" t="s">
        <v>69</v>
      </c>
      <c r="B5" s="210" t="s">
        <v>70</v>
      </c>
      <c r="C5" s="211"/>
      <c r="D5" s="211"/>
      <c r="E5" s="211"/>
      <c r="F5" s="211"/>
      <c r="G5" s="212"/>
      <c r="I5" t="s">
        <v>178</v>
      </c>
    </row>
    <row r="6" spans="1:11" ht="17.25" customHeight="1" x14ac:dyDescent="0.3">
      <c r="A6" s="19"/>
      <c r="B6" s="213" t="s">
        <v>71</v>
      </c>
      <c r="C6" s="214"/>
      <c r="D6" s="214"/>
      <c r="E6" s="214"/>
      <c r="F6" s="214"/>
      <c r="G6" s="215"/>
      <c r="H6" s="3"/>
      <c r="I6" t="s">
        <v>179</v>
      </c>
      <c r="J6" s="7"/>
    </row>
    <row r="7" spans="1:11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1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1" x14ac:dyDescent="0.25">
      <c r="A9" s="93" t="s">
        <v>22</v>
      </c>
      <c r="B9" s="236" t="s">
        <v>131</v>
      </c>
      <c r="C9" s="236"/>
      <c r="D9" s="236"/>
      <c r="E9" s="236"/>
      <c r="F9" s="236"/>
      <c r="G9" s="236"/>
      <c r="H9" s="94">
        <v>2010</v>
      </c>
      <c r="J9" s="3"/>
    </row>
    <row r="10" spans="1:11" ht="15" customHeight="1" x14ac:dyDescent="0.3">
      <c r="A10" s="82" t="s">
        <v>23</v>
      </c>
      <c r="B10" s="234" t="s">
        <v>132</v>
      </c>
      <c r="C10" s="234"/>
      <c r="D10" s="234"/>
      <c r="E10" s="234"/>
      <c r="F10" s="234"/>
      <c r="G10" s="234"/>
      <c r="H10" s="85">
        <f>+H9</f>
        <v>2010</v>
      </c>
      <c r="J10" s="7"/>
    </row>
    <row r="11" spans="1:11" ht="15" customHeight="1" x14ac:dyDescent="0.3">
      <c r="A11" s="82" t="s">
        <v>24</v>
      </c>
      <c r="B11" s="234" t="s">
        <v>133</v>
      </c>
      <c r="C11" s="234"/>
      <c r="D11" s="234"/>
      <c r="E11" s="234"/>
      <c r="F11" s="234"/>
      <c r="G11" s="234"/>
      <c r="H11" s="85">
        <f t="shared" ref="H11:H27" si="0">+H10</f>
        <v>2010</v>
      </c>
      <c r="J11" s="7"/>
    </row>
    <row r="12" spans="1:11" ht="15" customHeight="1" x14ac:dyDescent="0.3">
      <c r="A12" s="82" t="s">
        <v>25</v>
      </c>
      <c r="B12" s="246" t="s">
        <v>134</v>
      </c>
      <c r="C12" s="234"/>
      <c r="D12" s="234"/>
      <c r="E12" s="234"/>
      <c r="F12" s="234"/>
      <c r="G12" s="248"/>
      <c r="H12" s="85">
        <f t="shared" si="0"/>
        <v>2010</v>
      </c>
      <c r="J12" s="7"/>
    </row>
    <row r="13" spans="1:11" ht="12.75" customHeight="1" x14ac:dyDescent="0.25">
      <c r="A13" s="82" t="s">
        <v>26</v>
      </c>
      <c r="B13" s="246" t="s">
        <v>135</v>
      </c>
      <c r="C13" s="234"/>
      <c r="D13" s="234"/>
      <c r="E13" s="234"/>
      <c r="F13" s="234"/>
      <c r="G13" s="248"/>
      <c r="H13" s="85">
        <f t="shared" si="0"/>
        <v>2010</v>
      </c>
      <c r="J13" s="3"/>
    </row>
    <row r="14" spans="1:11" ht="12.75" customHeight="1" x14ac:dyDescent="0.25">
      <c r="A14" s="82" t="s">
        <v>27</v>
      </c>
      <c r="B14" s="246" t="s">
        <v>136</v>
      </c>
      <c r="C14" s="234"/>
      <c r="D14" s="234"/>
      <c r="E14" s="234"/>
      <c r="F14" s="234"/>
      <c r="G14" s="248"/>
      <c r="H14" s="85">
        <f t="shared" si="0"/>
        <v>2010</v>
      </c>
    </row>
    <row r="15" spans="1:11" ht="12.75" customHeight="1" x14ac:dyDescent="0.25">
      <c r="A15" s="82" t="s">
        <v>28</v>
      </c>
      <c r="B15" s="246" t="s">
        <v>137</v>
      </c>
      <c r="C15" s="234"/>
      <c r="D15" s="234"/>
      <c r="E15" s="234"/>
      <c r="F15" s="234"/>
      <c r="G15" s="248"/>
      <c r="H15" s="85">
        <f t="shared" si="0"/>
        <v>2010</v>
      </c>
      <c r="I15" s="10"/>
    </row>
    <row r="16" spans="1:11" ht="12.75" customHeight="1" x14ac:dyDescent="0.25">
      <c r="A16" s="82" t="s">
        <v>29</v>
      </c>
      <c r="B16" s="246" t="s">
        <v>138</v>
      </c>
      <c r="C16" s="234"/>
      <c r="D16" s="234"/>
      <c r="E16" s="234"/>
      <c r="F16" s="234"/>
      <c r="G16" s="248"/>
      <c r="H16" s="85">
        <f t="shared" si="0"/>
        <v>2010</v>
      </c>
    </row>
    <row r="17" spans="1:12" ht="12.75" customHeight="1" x14ac:dyDescent="0.25">
      <c r="A17" s="82" t="s">
        <v>30</v>
      </c>
      <c r="B17" s="246" t="s">
        <v>139</v>
      </c>
      <c r="C17" s="234"/>
      <c r="D17" s="234"/>
      <c r="E17" s="234"/>
      <c r="F17" s="234"/>
      <c r="G17" s="248"/>
      <c r="H17" s="85">
        <f t="shared" si="0"/>
        <v>2010</v>
      </c>
      <c r="L17" s="10"/>
    </row>
    <row r="18" spans="1:12" ht="12.75" customHeight="1" x14ac:dyDescent="0.25">
      <c r="A18" s="82" t="s">
        <v>327</v>
      </c>
      <c r="B18" s="234" t="s">
        <v>140</v>
      </c>
      <c r="C18" s="234"/>
      <c r="D18" s="234"/>
      <c r="E18" s="234"/>
      <c r="F18" s="234"/>
      <c r="G18" s="234"/>
      <c r="H18" s="85">
        <f t="shared" si="0"/>
        <v>2010</v>
      </c>
      <c r="K18" s="10"/>
    </row>
    <row r="19" spans="1:12" ht="12.75" customHeight="1" x14ac:dyDescent="0.25">
      <c r="A19" s="82" t="s">
        <v>31</v>
      </c>
      <c r="B19" s="246" t="s">
        <v>141</v>
      </c>
      <c r="C19" s="234"/>
      <c r="D19" s="234"/>
      <c r="E19" s="234"/>
      <c r="F19" s="234"/>
      <c r="G19" s="248"/>
      <c r="H19" s="85">
        <f t="shared" si="0"/>
        <v>2010</v>
      </c>
    </row>
    <row r="20" spans="1:12" ht="12.75" customHeight="1" x14ac:dyDescent="0.25">
      <c r="A20" s="82" t="s">
        <v>32</v>
      </c>
      <c r="B20" s="234" t="s">
        <v>142</v>
      </c>
      <c r="C20" s="234"/>
      <c r="D20" s="234"/>
      <c r="E20" s="234"/>
      <c r="F20" s="234"/>
      <c r="G20" s="234"/>
      <c r="H20" s="85">
        <f t="shared" si="0"/>
        <v>2010</v>
      </c>
    </row>
    <row r="21" spans="1:12" ht="12.75" customHeight="1" x14ac:dyDescent="0.25">
      <c r="A21" s="82" t="s">
        <v>33</v>
      </c>
      <c r="B21" s="234" t="s">
        <v>143</v>
      </c>
      <c r="C21" s="234"/>
      <c r="D21" s="234"/>
      <c r="E21" s="234"/>
      <c r="F21" s="234"/>
      <c r="G21" s="234"/>
      <c r="H21" s="85">
        <f t="shared" si="0"/>
        <v>2010</v>
      </c>
    </row>
    <row r="22" spans="1:12" x14ac:dyDescent="0.25">
      <c r="A22" s="82" t="s">
        <v>34</v>
      </c>
      <c r="B22" s="234" t="s">
        <v>144</v>
      </c>
      <c r="C22" s="234"/>
      <c r="D22" s="234"/>
      <c r="E22" s="234"/>
      <c r="F22" s="234"/>
      <c r="G22" s="234"/>
      <c r="H22" s="85">
        <f t="shared" si="0"/>
        <v>2010</v>
      </c>
    </row>
    <row r="23" spans="1:12" x14ac:dyDescent="0.25">
      <c r="A23" s="83" t="s">
        <v>35</v>
      </c>
      <c r="B23" s="234" t="s">
        <v>145</v>
      </c>
      <c r="C23" s="234"/>
      <c r="D23" s="234"/>
      <c r="E23" s="234"/>
      <c r="F23" s="234"/>
      <c r="G23" s="234"/>
      <c r="H23" s="85">
        <f t="shared" si="0"/>
        <v>2010</v>
      </c>
    </row>
    <row r="24" spans="1:12" ht="12.75" customHeight="1" x14ac:dyDescent="0.25">
      <c r="A24" s="83" t="s">
        <v>286</v>
      </c>
      <c r="B24" s="234" t="s">
        <v>287</v>
      </c>
      <c r="C24" s="234"/>
      <c r="D24" s="234"/>
      <c r="E24" s="234"/>
      <c r="F24" s="234"/>
      <c r="G24" s="234"/>
      <c r="H24" s="85">
        <f t="shared" si="0"/>
        <v>2010</v>
      </c>
    </row>
    <row r="25" spans="1:12" ht="12.75" customHeight="1" x14ac:dyDescent="0.25">
      <c r="A25" s="83" t="s">
        <v>36</v>
      </c>
      <c r="B25" s="234" t="s">
        <v>146</v>
      </c>
      <c r="C25" s="234"/>
      <c r="D25" s="234"/>
      <c r="E25" s="234"/>
      <c r="F25" s="234"/>
      <c r="G25" s="234"/>
      <c r="H25" s="85">
        <f t="shared" si="0"/>
        <v>2010</v>
      </c>
    </row>
    <row r="26" spans="1:12" x14ac:dyDescent="0.25">
      <c r="A26" s="83" t="s">
        <v>288</v>
      </c>
      <c r="B26" s="234" t="s">
        <v>289</v>
      </c>
      <c r="C26" s="234"/>
      <c r="D26" s="234"/>
      <c r="E26" s="234"/>
      <c r="F26" s="234"/>
      <c r="G26" s="234"/>
      <c r="H26" s="85">
        <f t="shared" si="0"/>
        <v>2010</v>
      </c>
    </row>
    <row r="27" spans="1:12" x14ac:dyDescent="0.25">
      <c r="A27" s="83" t="s">
        <v>37</v>
      </c>
      <c r="B27" s="234" t="s">
        <v>147</v>
      </c>
      <c r="C27" s="234"/>
      <c r="D27" s="234"/>
      <c r="E27" s="234"/>
      <c r="F27" s="234"/>
      <c r="G27" s="234"/>
      <c r="H27" s="85">
        <f t="shared" si="0"/>
        <v>2010</v>
      </c>
    </row>
    <row r="28" spans="1:12" ht="13.8" thickBot="1" x14ac:dyDescent="0.3">
      <c r="A28" s="84" t="s">
        <v>38</v>
      </c>
      <c r="B28" s="237" t="s">
        <v>148</v>
      </c>
      <c r="C28" s="237"/>
      <c r="D28" s="237"/>
      <c r="E28" s="237"/>
      <c r="F28" s="237"/>
      <c r="G28" s="237"/>
      <c r="H28" s="34">
        <f>+H27</f>
        <v>2010</v>
      </c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56" t="s">
        <v>82</v>
      </c>
      <c r="B30" s="54" t="s">
        <v>83</v>
      </c>
      <c r="C30" s="45"/>
      <c r="D30" s="45"/>
      <c r="E30" s="46"/>
      <c r="G30" s="2"/>
    </row>
    <row r="31" spans="1:12" ht="16.2" thickBot="1" x14ac:dyDescent="0.4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5">
      <c r="A32" s="61" t="str">
        <f>+A9</f>
        <v>Tagebau Braunkohle DE - Lausitz (Ost)</v>
      </c>
      <c r="B32" s="78">
        <v>2.0230189662521387</v>
      </c>
      <c r="C32" s="49">
        <v>1.1802975091003853</v>
      </c>
      <c r="D32" s="49">
        <v>1.2096820640796404</v>
      </c>
      <c r="E32" s="50">
        <v>0.12818842745656112</v>
      </c>
      <c r="F32" s="12"/>
    </row>
    <row r="33" spans="1:7" ht="14.25" customHeight="1" x14ac:dyDescent="0.25">
      <c r="A33" s="58" t="str">
        <f>+A10</f>
        <v>Tagebau Braunkohle DE - rheinisch (West)</v>
      </c>
      <c r="B33" s="79">
        <v>1.5562455748486206</v>
      </c>
      <c r="C33" s="11">
        <v>0.64849016556234551</v>
      </c>
      <c r="D33" s="11">
        <v>1.2410756367998053</v>
      </c>
      <c r="E33" s="51">
        <v>0.15101814611984943</v>
      </c>
      <c r="F33" s="12"/>
    </row>
    <row r="34" spans="1:7" x14ac:dyDescent="0.25">
      <c r="A34" s="58" t="str">
        <f>+A11</f>
        <v>Tagebau Braunkohle BG</v>
      </c>
      <c r="B34" s="79">
        <v>15.08274714040269</v>
      </c>
      <c r="C34" s="11">
        <v>12.132351147105537</v>
      </c>
      <c r="D34" s="11">
        <v>4.1666726823908347</v>
      </c>
      <c r="E34" s="51">
        <v>0.30639617082419052</v>
      </c>
      <c r="F34" s="12"/>
      <c r="G34" s="12"/>
    </row>
    <row r="35" spans="1:7" x14ac:dyDescent="0.25">
      <c r="A35" s="58" t="str">
        <f t="shared" ref="A35:A51" si="1">+A12</f>
        <v>Tagebau Braunkohle GR</v>
      </c>
      <c r="B35" s="79">
        <v>9.6673928701380323</v>
      </c>
      <c r="C35" s="11">
        <v>4.6998478115550606</v>
      </c>
      <c r="D35" s="11">
        <v>7.0852657742793239</v>
      </c>
      <c r="E35" s="51">
        <v>0.66558318167296271</v>
      </c>
      <c r="F35" s="12"/>
      <c r="G35" s="12"/>
    </row>
    <row r="36" spans="1:7" x14ac:dyDescent="0.25">
      <c r="A36" s="58" t="str">
        <f t="shared" si="1"/>
        <v>Tagebau Braunkohle HU</v>
      </c>
      <c r="B36" s="79">
        <v>4.0394008056405424</v>
      </c>
      <c r="C36" s="11">
        <v>2.2707965397854304</v>
      </c>
      <c r="D36" s="11">
        <v>2.5316618379750113</v>
      </c>
      <c r="E36" s="51">
        <v>0.15504091367625589</v>
      </c>
      <c r="F36" s="12"/>
      <c r="G36" s="12"/>
    </row>
    <row r="37" spans="1:7" x14ac:dyDescent="0.25">
      <c r="A37" s="58" t="str">
        <f t="shared" si="1"/>
        <v>Tagebau Braunkohle PL</v>
      </c>
      <c r="B37" s="79">
        <v>5.4138068008874001</v>
      </c>
      <c r="C37" s="11">
        <v>2.4760645762922606</v>
      </c>
      <c r="D37" s="11">
        <v>4.2104164947188147</v>
      </c>
      <c r="E37" s="51">
        <v>0.5151430063003325</v>
      </c>
      <c r="F37" s="12"/>
      <c r="G37" s="12"/>
    </row>
    <row r="38" spans="1:7" x14ac:dyDescent="0.25">
      <c r="A38" s="58" t="str">
        <f t="shared" si="1"/>
        <v>Tagebau Braunkohle RO</v>
      </c>
      <c r="B38" s="79">
        <v>15.082620281286058</v>
      </c>
      <c r="C38" s="11">
        <v>12.132218129713932</v>
      </c>
      <c r="D38" s="11">
        <v>4.1666099413027631</v>
      </c>
      <c r="E38" s="51">
        <v>0.30636630154990274</v>
      </c>
      <c r="F38" s="12"/>
      <c r="G38" s="12"/>
    </row>
    <row r="39" spans="1:7" x14ac:dyDescent="0.25">
      <c r="A39" s="58" t="str">
        <f t="shared" si="1"/>
        <v>Tagebau Braunkohle TR</v>
      </c>
      <c r="B39" s="79">
        <v>45.247308620039178</v>
      </c>
      <c r="C39" s="11">
        <v>39.558667953536158</v>
      </c>
      <c r="D39" s="11">
        <v>7.7466510668840822</v>
      </c>
      <c r="E39" s="51">
        <v>0.9333069767006319</v>
      </c>
      <c r="F39" s="12"/>
      <c r="G39" s="12"/>
    </row>
    <row r="40" spans="1:7" x14ac:dyDescent="0.25">
      <c r="A40" s="58" t="str">
        <f t="shared" si="1"/>
        <v>Tiefbau Steinkohle-Vollwert DE</v>
      </c>
      <c r="B40" s="79">
        <v>6.674572101856227</v>
      </c>
      <c r="C40" s="11">
        <v>4.9354621769188185</v>
      </c>
      <c r="D40" s="11">
        <v>2.2639604333231031</v>
      </c>
      <c r="E40" s="51">
        <v>9.3625598957691791E-2</v>
      </c>
      <c r="F40" s="12"/>
      <c r="G40" s="12"/>
    </row>
    <row r="41" spans="1:7" x14ac:dyDescent="0.25">
      <c r="A41" s="58" t="str">
        <f t="shared" si="1"/>
        <v>Import-mix Steinkohle-DE</v>
      </c>
      <c r="B41" s="79">
        <v>73.695189523258378</v>
      </c>
      <c r="C41" s="11">
        <v>38.854893281219525</v>
      </c>
      <c r="D41" s="11">
        <v>46.62813435373404</v>
      </c>
      <c r="E41" s="51">
        <v>9.3106043694279901</v>
      </c>
      <c r="F41" s="12"/>
      <c r="G41" s="12"/>
    </row>
    <row r="42" spans="1:7" x14ac:dyDescent="0.25">
      <c r="A42" s="58" t="str">
        <f t="shared" si="1"/>
        <v>Tiefbau Steinkohle ES</v>
      </c>
      <c r="B42" s="79">
        <v>5.6373907521186686</v>
      </c>
      <c r="C42" s="11">
        <v>2.1201961972422092</v>
      </c>
      <c r="D42" s="11">
        <v>4.9005318890992626</v>
      </c>
      <c r="E42" s="51">
        <v>5.0411642959203043E-2</v>
      </c>
      <c r="F42" s="12"/>
      <c r="G42" s="12"/>
    </row>
    <row r="43" spans="1:7" x14ac:dyDescent="0.25">
      <c r="A43" s="58" t="str">
        <f t="shared" si="1"/>
        <v>Tiefbau Steinkohle PL</v>
      </c>
      <c r="B43" s="79">
        <v>8.1759156385431524</v>
      </c>
      <c r="C43" s="11">
        <v>4.5673473302400769</v>
      </c>
      <c r="D43" s="11">
        <v>4.9361449543809224</v>
      </c>
      <c r="E43" s="51">
        <v>0.60170472847183776</v>
      </c>
      <c r="F43" s="12"/>
      <c r="G43" s="12"/>
    </row>
    <row r="44" spans="1:7" x14ac:dyDescent="0.25">
      <c r="A44" s="58" t="str">
        <f t="shared" si="1"/>
        <v>Tiefbau Steinkohle ZA</v>
      </c>
      <c r="B44" s="79">
        <v>9.5769720520043045</v>
      </c>
      <c r="C44" s="11">
        <v>5.1892403870236112</v>
      </c>
      <c r="D44" s="11">
        <v>5.8303300016084991</v>
      </c>
      <c r="E44" s="51">
        <v>2.7192457216253216</v>
      </c>
      <c r="F44" s="12"/>
      <c r="G44" s="12"/>
    </row>
    <row r="45" spans="1:7" x14ac:dyDescent="0.25">
      <c r="A45" s="58" t="str">
        <f t="shared" si="1"/>
        <v>Tagebau Steinkohle AU</v>
      </c>
      <c r="B45" s="79">
        <v>9.3188139494381002</v>
      </c>
      <c r="C45" s="11">
        <v>4.9421943750422326</v>
      </c>
      <c r="D45" s="11">
        <v>6.2523947478384239</v>
      </c>
      <c r="E45" s="51">
        <v>0.4838426588325751</v>
      </c>
      <c r="F45" s="12"/>
      <c r="G45" s="12"/>
    </row>
    <row r="46" spans="1:7" x14ac:dyDescent="0.25">
      <c r="A46" s="58" t="str">
        <f t="shared" si="1"/>
        <v>Tagebau Steinkohle CA</v>
      </c>
      <c r="B46" s="79">
        <v>3.4656203001563037</v>
      </c>
      <c r="C46" s="11">
        <v>0.69353898053848095</v>
      </c>
      <c r="D46" s="11">
        <v>3.9676488175013302</v>
      </c>
      <c r="E46" s="51">
        <v>0.31462341055524873</v>
      </c>
      <c r="F46" s="12"/>
      <c r="G46" s="12"/>
    </row>
    <row r="47" spans="1:7" x14ac:dyDescent="0.25">
      <c r="A47" s="58" t="str">
        <f t="shared" si="1"/>
        <v>Tagebau Steinkohle CO</v>
      </c>
      <c r="B47" s="79">
        <v>16.484736171634758</v>
      </c>
      <c r="C47" s="11">
        <v>8.0897883474757766</v>
      </c>
      <c r="D47" s="11">
        <v>11.224741600065784</v>
      </c>
      <c r="E47" s="51">
        <v>1.3125903520727891</v>
      </c>
      <c r="F47" s="12"/>
      <c r="G47" s="12"/>
    </row>
    <row r="48" spans="1:7" x14ac:dyDescent="0.25">
      <c r="A48" s="58" t="str">
        <f t="shared" si="1"/>
        <v>Tagebau Steinkohle RU</v>
      </c>
      <c r="B48" s="79">
        <v>0.3555324954696929</v>
      </c>
      <c r="C48" s="11">
        <v>0.22694823667208766</v>
      </c>
      <c r="D48" s="11">
        <v>0.16263863631347805</v>
      </c>
      <c r="E48" s="51">
        <v>1.6568633042914383E-2</v>
      </c>
      <c r="F48" s="12"/>
      <c r="G48" s="12"/>
    </row>
    <row r="49" spans="1:20" x14ac:dyDescent="0.25">
      <c r="A49" s="58" t="str">
        <f t="shared" si="1"/>
        <v>Tagebau Steinkohle TH</v>
      </c>
      <c r="B49" s="79">
        <v>19.283999339888908</v>
      </c>
      <c r="C49" s="11">
        <v>11.312174965297002</v>
      </c>
      <c r="D49" s="11">
        <v>10.648293894391928</v>
      </c>
      <c r="E49" s="51">
        <v>1.6392294962147802</v>
      </c>
      <c r="F49" s="12"/>
      <c r="G49" s="12"/>
    </row>
    <row r="50" spans="1:20" x14ac:dyDescent="0.25">
      <c r="A50" s="58" t="str">
        <f t="shared" si="1"/>
        <v>Tagebau Steinkohle UK</v>
      </c>
      <c r="B50" s="79">
        <v>2.2745865095398652</v>
      </c>
      <c r="C50" s="11">
        <v>0.42841155282154653</v>
      </c>
      <c r="D50" s="11">
        <v>2.6332813256198313</v>
      </c>
      <c r="E50" s="51">
        <v>0.22050992785609497</v>
      </c>
      <c r="F50" s="12"/>
      <c r="G50" s="12"/>
    </row>
    <row r="51" spans="1:20" ht="13.8" thickBot="1" x14ac:dyDescent="0.3">
      <c r="A51" s="59" t="str">
        <f t="shared" si="1"/>
        <v>Förderung Steinkohle US</v>
      </c>
      <c r="B51" s="80">
        <v>3.4907857945813126</v>
      </c>
      <c r="C51" s="52">
        <v>1.2839596488884049</v>
      </c>
      <c r="D51" s="52">
        <v>3.1210441942837424</v>
      </c>
      <c r="E51" s="53">
        <v>0.37566005808123082</v>
      </c>
      <c r="F51" s="12"/>
      <c r="G51" s="12"/>
    </row>
    <row r="52" spans="1:20" ht="13.8" thickBot="1" x14ac:dyDescent="0.3">
      <c r="G52" s="12"/>
    </row>
    <row r="53" spans="1:20" ht="15.6" x14ac:dyDescent="0.3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6.2" thickBot="1" x14ac:dyDescent="0.4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5">
      <c r="A55" s="61" t="str">
        <f>+A$9</f>
        <v>Tagebau Braunkohle DE - Lausitz (Ost)</v>
      </c>
      <c r="B55" s="62">
        <v>1736.1120485862239</v>
      </c>
      <c r="C55" s="63">
        <v>1678.6093812308986</v>
      </c>
      <c r="D55" s="49">
        <v>1.5059245128952861</v>
      </c>
      <c r="E55" s="50">
        <v>4.6501525694463475E-2</v>
      </c>
      <c r="F55" s="15"/>
      <c r="G55" s="13"/>
    </row>
    <row r="56" spans="1:20" ht="14.25" customHeight="1" x14ac:dyDescent="0.25">
      <c r="A56" s="58" t="str">
        <f>+A10</f>
        <v>Tagebau Braunkohle DE - rheinisch (West)</v>
      </c>
      <c r="B56" s="64">
        <v>3409.5172582555324</v>
      </c>
      <c r="C56" s="31">
        <v>3342.4365006610506</v>
      </c>
      <c r="D56" s="11">
        <v>1.4371453348180194</v>
      </c>
      <c r="E56" s="51">
        <v>9.0436455591457188E-2</v>
      </c>
      <c r="F56" s="15"/>
      <c r="G56" s="13"/>
    </row>
    <row r="57" spans="1:20" x14ac:dyDescent="0.25">
      <c r="A57" s="58" t="str">
        <f t="shared" ref="A57:A74" si="2">+A11</f>
        <v>Tagebau Braunkohle BG</v>
      </c>
      <c r="B57" s="64">
        <v>5429.9516110052109</v>
      </c>
      <c r="C57" s="31">
        <v>2136.7685057359672</v>
      </c>
      <c r="D57" s="11">
        <v>109.18739717551871</v>
      </c>
      <c r="E57" s="51">
        <v>6.6266143874478003E-2</v>
      </c>
      <c r="F57" s="15"/>
      <c r="G57" s="15"/>
      <c r="S57" s="12"/>
      <c r="T57" s="12"/>
    </row>
    <row r="58" spans="1:20" x14ac:dyDescent="0.25">
      <c r="A58" s="58" t="str">
        <f t="shared" si="2"/>
        <v>Tagebau Braunkohle GR</v>
      </c>
      <c r="B58" s="64">
        <v>4607.2843436554231</v>
      </c>
      <c r="C58" s="31">
        <v>1483.7621802918229</v>
      </c>
      <c r="D58" s="11">
        <v>103.65433819277627</v>
      </c>
      <c r="E58" s="51">
        <v>5.2409050321103233E-2</v>
      </c>
      <c r="F58" s="15"/>
      <c r="G58" s="15"/>
      <c r="S58" s="12"/>
      <c r="T58" s="12"/>
    </row>
    <row r="59" spans="1:20" x14ac:dyDescent="0.25">
      <c r="A59" s="58" t="str">
        <f t="shared" si="2"/>
        <v>Tagebau Braunkohle HU</v>
      </c>
      <c r="B59" s="64">
        <v>2951.4487280265994</v>
      </c>
      <c r="C59" s="31">
        <v>2036.4472722113926</v>
      </c>
      <c r="D59" s="11">
        <v>28.619335235984227</v>
      </c>
      <c r="E59" s="51">
        <v>0.21290796807040763</v>
      </c>
      <c r="F59" s="15"/>
      <c r="G59" s="15"/>
      <c r="S59" s="12"/>
      <c r="T59" s="12"/>
    </row>
    <row r="60" spans="1:20" x14ac:dyDescent="0.25">
      <c r="A60" s="58" t="str">
        <f t="shared" si="2"/>
        <v>Tagebau Braunkohle PL</v>
      </c>
      <c r="B60" s="64">
        <v>2209.5537680927382</v>
      </c>
      <c r="C60" s="31">
        <v>2138.1271717502732</v>
      </c>
      <c r="D60" s="11">
        <v>1.7895192698245594</v>
      </c>
      <c r="E60" s="51">
        <v>6.6944180653972327E-2</v>
      </c>
      <c r="F60" s="15"/>
      <c r="G60" s="15"/>
      <c r="S60" s="12"/>
      <c r="T60" s="12"/>
    </row>
    <row r="61" spans="1:20" x14ac:dyDescent="0.25">
      <c r="A61" s="58" t="str">
        <f t="shared" si="2"/>
        <v>Tagebau Braunkohle RO</v>
      </c>
      <c r="B61" s="64">
        <v>5429.8869082538058</v>
      </c>
      <c r="C61" s="31">
        <v>2136.7281106421083</v>
      </c>
      <c r="D61" s="11">
        <v>109.18655013200298</v>
      </c>
      <c r="E61" s="51">
        <v>6.6270222555027611E-2</v>
      </c>
      <c r="F61" s="15"/>
      <c r="G61" s="15"/>
      <c r="S61" s="12"/>
      <c r="T61" s="12"/>
    </row>
    <row r="62" spans="1:20" x14ac:dyDescent="0.25">
      <c r="A62" s="58" t="str">
        <f t="shared" si="2"/>
        <v>Tagebau Braunkohle TR</v>
      </c>
      <c r="B62" s="64">
        <v>2726.8926339861996</v>
      </c>
      <c r="C62" s="31">
        <v>1751.9783732414605</v>
      </c>
      <c r="D62" s="11">
        <v>31.967883502514436</v>
      </c>
      <c r="E62" s="51">
        <v>5.9912532289113467E-2</v>
      </c>
      <c r="F62" s="15"/>
      <c r="G62" s="15"/>
      <c r="S62" s="12"/>
      <c r="T62" s="12"/>
    </row>
    <row r="63" spans="1:20" x14ac:dyDescent="0.25">
      <c r="A63" s="58" t="str">
        <f t="shared" si="2"/>
        <v>Tiefbau Steinkohle-Vollwert DE</v>
      </c>
      <c r="B63" s="64">
        <v>14995.183728207736</v>
      </c>
      <c r="C63" s="31">
        <v>3313.9425578022742</v>
      </c>
      <c r="D63" s="11">
        <v>388.73100988161576</v>
      </c>
      <c r="E63" s="51">
        <v>7.2863097181427638E-2</v>
      </c>
      <c r="F63" s="15"/>
      <c r="G63" s="15"/>
      <c r="S63" s="12"/>
      <c r="T63" s="12"/>
    </row>
    <row r="64" spans="1:20" x14ac:dyDescent="0.25">
      <c r="A64" s="58" t="str">
        <f t="shared" si="2"/>
        <v>Import-mix Steinkohle-DE</v>
      </c>
      <c r="B64" s="64">
        <v>14020.939111469263</v>
      </c>
      <c r="C64" s="31">
        <v>7894.3557751974586</v>
      </c>
      <c r="D64" s="11">
        <v>201.27392728380866</v>
      </c>
      <c r="E64" s="51">
        <v>0.32940954083165047</v>
      </c>
      <c r="F64" s="15"/>
      <c r="G64" s="15"/>
      <c r="S64" s="12"/>
      <c r="T64" s="12"/>
    </row>
    <row r="65" spans="1:20" x14ac:dyDescent="0.25">
      <c r="A65" s="58" t="str">
        <f t="shared" si="2"/>
        <v>Tiefbau Steinkohle ES</v>
      </c>
      <c r="B65" s="64">
        <v>6528.0770572276888</v>
      </c>
      <c r="C65" s="31">
        <v>1763.2024445890418</v>
      </c>
      <c r="D65" s="11">
        <v>157.93295385351348</v>
      </c>
      <c r="E65" s="51">
        <v>0.10145151800068228</v>
      </c>
      <c r="F65" s="15"/>
      <c r="G65" s="15"/>
      <c r="S65" s="12"/>
      <c r="T65" s="12"/>
    </row>
    <row r="66" spans="1:20" x14ac:dyDescent="0.25">
      <c r="A66" s="58" t="str">
        <f t="shared" si="2"/>
        <v>Tiefbau Steinkohle PL</v>
      </c>
      <c r="B66" s="64">
        <v>9363.9612248099675</v>
      </c>
      <c r="C66" s="31">
        <v>2834.8006863497644</v>
      </c>
      <c r="D66" s="11">
        <v>216.56888205723931</v>
      </c>
      <c r="E66" s="51">
        <v>0.1210912684627522</v>
      </c>
      <c r="F66" s="15"/>
      <c r="G66" s="15"/>
      <c r="S66" s="12"/>
      <c r="T66" s="12"/>
    </row>
    <row r="67" spans="1:20" x14ac:dyDescent="0.25">
      <c r="A67" s="58" t="str">
        <f t="shared" si="2"/>
        <v>Tiefbau Steinkohle ZA</v>
      </c>
      <c r="B67" s="64">
        <v>2690.9645143828184</v>
      </c>
      <c r="C67" s="31">
        <v>984.58464937487724</v>
      </c>
      <c r="D67" s="11">
        <v>56.472485086904612</v>
      </c>
      <c r="E67" s="51">
        <v>4.6053250851980164E-2</v>
      </c>
      <c r="F67" s="15"/>
      <c r="G67" s="15"/>
      <c r="S67" s="12"/>
      <c r="T67" s="12"/>
    </row>
    <row r="68" spans="1:20" x14ac:dyDescent="0.25">
      <c r="A68" s="58" t="str">
        <f t="shared" si="2"/>
        <v>Tagebau Steinkohle AU</v>
      </c>
      <c r="B68" s="64">
        <v>5115.9521146714305</v>
      </c>
      <c r="C68" s="31">
        <v>1061.295979173942</v>
      </c>
      <c r="D68" s="11">
        <v>131.64965754389021</v>
      </c>
      <c r="E68" s="51">
        <v>0.37627543536439167</v>
      </c>
      <c r="F68" s="15"/>
      <c r="G68" s="15"/>
      <c r="S68" s="12"/>
      <c r="T68" s="12"/>
    </row>
    <row r="69" spans="1:20" x14ac:dyDescent="0.25">
      <c r="A69" s="58" t="str">
        <f t="shared" si="2"/>
        <v>Tagebau Steinkohle CA</v>
      </c>
      <c r="B69" s="64">
        <v>926.54610041496642</v>
      </c>
      <c r="C69" s="31">
        <v>468.21553740812436</v>
      </c>
      <c r="D69" s="11">
        <v>15.103510300830884</v>
      </c>
      <c r="E69" s="51">
        <v>1.9714568661732816E-2</v>
      </c>
      <c r="F69" s="15"/>
      <c r="G69" s="15"/>
      <c r="S69" s="12"/>
      <c r="T69" s="12"/>
    </row>
    <row r="70" spans="1:20" x14ac:dyDescent="0.25">
      <c r="A70" s="58" t="str">
        <f t="shared" si="2"/>
        <v>Tagebau Steinkohle CO</v>
      </c>
      <c r="B70" s="64">
        <v>5807.7724245779136</v>
      </c>
      <c r="C70" s="31">
        <v>1759.1903937769443</v>
      </c>
      <c r="D70" s="11">
        <v>134.35526428045512</v>
      </c>
      <c r="E70" s="51">
        <v>6.7636942594500912E-2</v>
      </c>
      <c r="F70" s="15"/>
      <c r="G70" s="15"/>
      <c r="S70" s="12"/>
      <c r="T70" s="12"/>
    </row>
    <row r="71" spans="1:20" x14ac:dyDescent="0.25">
      <c r="A71" s="58" t="str">
        <f t="shared" si="2"/>
        <v>Tagebau Steinkohle RU</v>
      </c>
      <c r="B71" s="64">
        <v>9741.3088290178166</v>
      </c>
      <c r="C71" s="31">
        <v>265.2207685406936</v>
      </c>
      <c r="D71" s="11">
        <v>315.75611561514501</v>
      </c>
      <c r="E71" s="51">
        <v>1.28467506499473E-2</v>
      </c>
      <c r="F71" s="15"/>
      <c r="G71" s="15"/>
      <c r="S71" s="12"/>
      <c r="T71" s="12"/>
    </row>
    <row r="72" spans="1:20" x14ac:dyDescent="0.25">
      <c r="A72" s="58" t="str">
        <f t="shared" si="2"/>
        <v>Tagebau Steinkohle TH</v>
      </c>
      <c r="B72" s="64">
        <v>4834.8363204285806</v>
      </c>
      <c r="C72" s="31">
        <v>1700.2988046778894</v>
      </c>
      <c r="D72" s="11">
        <v>103.92760637389237</v>
      </c>
      <c r="E72" s="51">
        <v>6.3052911767073339E-2</v>
      </c>
      <c r="F72" s="15"/>
      <c r="G72" s="15"/>
      <c r="S72" s="12"/>
      <c r="T72" s="12"/>
    </row>
    <row r="73" spans="1:20" x14ac:dyDescent="0.25">
      <c r="A73" s="58" t="str">
        <f t="shared" si="2"/>
        <v>Tagebau Steinkohle UK</v>
      </c>
      <c r="B73" s="64">
        <v>943.0988278276626</v>
      </c>
      <c r="C73" s="31">
        <v>503.18373205141137</v>
      </c>
      <c r="D73" s="11">
        <v>14.473905928756022</v>
      </c>
      <c r="E73" s="51">
        <v>2.1487171496100712E-2</v>
      </c>
      <c r="G73" s="15"/>
      <c r="S73" s="12"/>
      <c r="T73" s="12"/>
    </row>
    <row r="74" spans="1:20" ht="13.8" thickBot="1" x14ac:dyDescent="0.3">
      <c r="A74" s="59" t="str">
        <f t="shared" si="2"/>
        <v>Förderung Steinkohle US</v>
      </c>
      <c r="B74" s="65">
        <v>5172.4667553305626</v>
      </c>
      <c r="C74" s="66">
        <v>1345.4969387180342</v>
      </c>
      <c r="D74" s="52">
        <v>124.73054138279505</v>
      </c>
      <c r="E74" s="53">
        <v>0.30595909191564796</v>
      </c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6.2" thickBot="1" x14ac:dyDescent="0.4">
      <c r="A77" s="57" t="s">
        <v>180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Tagebau Braunkohle DE - Lausitz (Ost)</v>
      </c>
      <c r="B78" s="68">
        <v>1.0150141466977258</v>
      </c>
      <c r="C78" s="69">
        <v>1.0149880515662482</v>
      </c>
      <c r="D78" s="50">
        <v>2.609513147772636E-5</v>
      </c>
    </row>
    <row r="79" spans="1:20" x14ac:dyDescent="0.25">
      <c r="A79" s="58" t="str">
        <f t="shared" ref="A79:A97" si="3">+A10</f>
        <v>Tagebau Braunkohle DE - rheinisch (West)</v>
      </c>
      <c r="B79" s="70">
        <v>1.0289104811555294</v>
      </c>
      <c r="C79" s="14">
        <v>1.0288838172387966</v>
      </c>
      <c r="D79" s="51">
        <v>2.666391673287619E-5</v>
      </c>
    </row>
    <row r="80" spans="1:20" x14ac:dyDescent="0.25">
      <c r="A80" s="58" t="str">
        <f t="shared" si="3"/>
        <v>Tagebau Braunkohle BG</v>
      </c>
      <c r="B80" s="70">
        <v>1.0195886616750471</v>
      </c>
      <c r="C80" s="14">
        <v>1.0195585755254082</v>
      </c>
      <c r="D80" s="51">
        <v>3.0086149638855434E-5</v>
      </c>
    </row>
    <row r="81" spans="1:4" x14ac:dyDescent="0.25">
      <c r="A81" s="58" t="str">
        <f t="shared" si="3"/>
        <v>Tagebau Braunkohle GR</v>
      </c>
      <c r="B81" s="70">
        <v>1.0183548850757367</v>
      </c>
      <c r="C81" s="14">
        <v>1.0175838316185173</v>
      </c>
      <c r="D81" s="51">
        <v>7.710534572193538E-4</v>
      </c>
    </row>
    <row r="82" spans="1:4" x14ac:dyDescent="0.25">
      <c r="A82" s="58" t="str">
        <f t="shared" si="3"/>
        <v>Tagebau Braunkohle HU</v>
      </c>
      <c r="B82" s="70">
        <v>1.0188066140791134</v>
      </c>
      <c r="C82" s="14">
        <v>1.0187759178324598</v>
      </c>
      <c r="D82" s="51">
        <v>3.0696246653740535E-5</v>
      </c>
    </row>
    <row r="83" spans="1:4" x14ac:dyDescent="0.25">
      <c r="A83" s="58" t="str">
        <f t="shared" si="3"/>
        <v>Tagebau Braunkohle PL</v>
      </c>
      <c r="B83" s="70">
        <v>1.0197430414654201</v>
      </c>
      <c r="C83" s="14">
        <v>1.0197122393537914</v>
      </c>
      <c r="D83" s="51">
        <v>3.080211162858842E-5</v>
      </c>
    </row>
    <row r="84" spans="1:4" x14ac:dyDescent="0.25">
      <c r="A84" s="58" t="str">
        <f t="shared" si="3"/>
        <v>Tagebau Braunkohle RO</v>
      </c>
      <c r="B84" s="70">
        <v>1.0195892331869572</v>
      </c>
      <c r="C84" s="14">
        <v>1.0195588218200871</v>
      </c>
      <c r="D84" s="51">
        <v>3.0411366870120252E-5</v>
      </c>
    </row>
    <row r="85" spans="1:4" x14ac:dyDescent="0.25">
      <c r="A85" s="58" t="str">
        <f t="shared" si="3"/>
        <v>Tagebau Braunkohle TR</v>
      </c>
      <c r="B85" s="70">
        <v>1.0200011450839572</v>
      </c>
      <c r="C85" s="14">
        <v>1.0199435305718656</v>
      </c>
      <c r="D85" s="51">
        <v>5.7614512091593584E-5</v>
      </c>
    </row>
    <row r="86" spans="1:4" x14ac:dyDescent="0.25">
      <c r="A86" s="58" t="str">
        <f t="shared" si="3"/>
        <v>Tiefbau Steinkohle-Vollwert DE</v>
      </c>
      <c r="B86" s="70">
        <v>1.0367321509011937</v>
      </c>
      <c r="C86" s="14">
        <v>1.0366849375226395</v>
      </c>
      <c r="D86" s="51">
        <v>4.7213378554242501E-5</v>
      </c>
    </row>
    <row r="87" spans="1:4" x14ac:dyDescent="0.25">
      <c r="A87" s="58" t="str">
        <f t="shared" si="3"/>
        <v>Import-mix Steinkohle-DE</v>
      </c>
      <c r="B87" s="70">
        <v>1.1346036800796024</v>
      </c>
      <c r="C87" s="14">
        <v>1.1278017415642763</v>
      </c>
      <c r="D87" s="51">
        <v>6.8019385153261572E-3</v>
      </c>
    </row>
    <row r="88" spans="1:4" x14ac:dyDescent="0.25">
      <c r="A88" s="58" t="str">
        <f t="shared" si="3"/>
        <v>Tiefbau Steinkohle ES</v>
      </c>
      <c r="B88" s="70">
        <v>1.0186662807894447</v>
      </c>
      <c r="C88" s="14">
        <v>1.0185968805713645</v>
      </c>
      <c r="D88" s="51">
        <v>6.9400218080125972E-5</v>
      </c>
    </row>
    <row r="89" spans="1:4" x14ac:dyDescent="0.25">
      <c r="A89" s="58" t="str">
        <f t="shared" si="3"/>
        <v>Tiefbau Steinkohle PL</v>
      </c>
      <c r="B89" s="70">
        <v>1.0312630086958046</v>
      </c>
      <c r="C89" s="14">
        <v>1.0281815912701731</v>
      </c>
      <c r="D89" s="51">
        <v>3.0814174256316063E-3</v>
      </c>
    </row>
    <row r="90" spans="1:4" x14ac:dyDescent="0.25">
      <c r="A90" s="58" t="str">
        <f t="shared" si="3"/>
        <v>Tiefbau Steinkohle ZA</v>
      </c>
      <c r="B90" s="70">
        <v>1.0115108296722177</v>
      </c>
      <c r="C90" s="14">
        <v>1.0114674005386626</v>
      </c>
      <c r="D90" s="51">
        <v>4.3429133555081959E-5</v>
      </c>
    </row>
    <row r="91" spans="1:4" x14ac:dyDescent="0.25">
      <c r="A91" s="58" t="str">
        <f t="shared" si="3"/>
        <v>Tagebau Steinkohle AU</v>
      </c>
      <c r="B91" s="70">
        <v>1.0125278312605936</v>
      </c>
      <c r="C91" s="14">
        <v>1.0119889958449075</v>
      </c>
      <c r="D91" s="51">
        <v>5.3883541568617525E-4</v>
      </c>
    </row>
    <row r="92" spans="1:4" x14ac:dyDescent="0.25">
      <c r="A92" s="58" t="str">
        <f t="shared" si="3"/>
        <v>Tagebau Steinkohle CA</v>
      </c>
      <c r="B92" s="70">
        <v>1.0086513762114058</v>
      </c>
      <c r="C92" s="14">
        <v>1.0069105451936895</v>
      </c>
      <c r="D92" s="51">
        <v>1.7408310177162766E-3</v>
      </c>
    </row>
    <row r="93" spans="1:4" x14ac:dyDescent="0.25">
      <c r="A93" s="58" t="str">
        <f t="shared" si="3"/>
        <v>Tagebau Steinkohle CO</v>
      </c>
      <c r="B93" s="70">
        <v>1.0203662013178705</v>
      </c>
      <c r="C93" s="14">
        <v>1.0203208050286392</v>
      </c>
      <c r="D93" s="51">
        <v>4.5396289231323113E-5</v>
      </c>
    </row>
    <row r="94" spans="1:4" x14ac:dyDescent="0.25">
      <c r="A94" s="58" t="str">
        <f t="shared" si="3"/>
        <v>Tagebau Steinkohle RU</v>
      </c>
      <c r="B94" s="70">
        <v>1.0027021923690236</v>
      </c>
      <c r="C94" s="14">
        <v>1.0026850491626291</v>
      </c>
      <c r="D94" s="51">
        <v>1.714320639437987E-5</v>
      </c>
    </row>
    <row r="95" spans="1:4" x14ac:dyDescent="0.25">
      <c r="A95" s="58" t="str">
        <f t="shared" si="3"/>
        <v>Tagebau Steinkohle TH</v>
      </c>
      <c r="B95" s="70">
        <v>1.0186682652797521</v>
      </c>
      <c r="C95" s="14">
        <v>1.0186469662568898</v>
      </c>
      <c r="D95" s="51">
        <v>2.1299022862226313E-5</v>
      </c>
    </row>
    <row r="96" spans="1:4" x14ac:dyDescent="0.25">
      <c r="A96" s="58" t="str">
        <f t="shared" si="3"/>
        <v>Tagebau Steinkohle UK</v>
      </c>
      <c r="B96" s="70">
        <v>1.0081339656441297</v>
      </c>
      <c r="C96" s="14">
        <v>1.0071627531843164</v>
      </c>
      <c r="D96" s="51">
        <v>9.7121245981325686E-4</v>
      </c>
    </row>
    <row r="97" spans="1:9" ht="13.8" thickBot="1" x14ac:dyDescent="0.3">
      <c r="A97" s="59" t="str">
        <f t="shared" si="3"/>
        <v>Förderung Steinkohle US</v>
      </c>
      <c r="B97" s="71">
        <v>1.0141889312542589</v>
      </c>
      <c r="C97" s="72">
        <v>1.0141362953955622</v>
      </c>
      <c r="D97" s="53">
        <v>5.2635858696767311E-5</v>
      </c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181</v>
      </c>
      <c r="D100" s="15"/>
      <c r="E100" s="15"/>
      <c r="F100" s="15"/>
    </row>
    <row r="101" spans="1:9" x14ac:dyDescent="0.25">
      <c r="A101" s="61" t="str">
        <f>+A9</f>
        <v>Tagebau Braunkohle DE - Lausitz (Ost)</v>
      </c>
      <c r="B101" s="87">
        <v>40.350939032439925</v>
      </c>
    </row>
    <row r="102" spans="1:9" x14ac:dyDescent="0.25">
      <c r="A102" s="58" t="str">
        <f t="shared" ref="A102:A120" si="4">+A10</f>
        <v>Tagebau Braunkohle DE - rheinisch (West)</v>
      </c>
      <c r="B102" s="88">
        <v>40.969636612267671</v>
      </c>
      <c r="G102" s="15"/>
      <c r="H102" s="15"/>
      <c r="I102" s="15"/>
    </row>
    <row r="103" spans="1:9" x14ac:dyDescent="0.25">
      <c r="A103" s="58" t="str">
        <f t="shared" si="4"/>
        <v>Tagebau Braunkohle BG</v>
      </c>
      <c r="B103" s="88">
        <v>40.527757218517259</v>
      </c>
    </row>
    <row r="104" spans="1:9" x14ac:dyDescent="0.25">
      <c r="A104" s="58" t="str">
        <f t="shared" si="4"/>
        <v>Tagebau Braunkohle GR</v>
      </c>
      <c r="B104" s="88">
        <v>40.228727434740094</v>
      </c>
    </row>
    <row r="105" spans="1:9" x14ac:dyDescent="0.25">
      <c r="A105" s="58" t="str">
        <f t="shared" si="4"/>
        <v>Tagebau Braunkohle HU</v>
      </c>
      <c r="B105" s="88">
        <v>40.517521229363147</v>
      </c>
    </row>
    <row r="106" spans="1:9" x14ac:dyDescent="0.25">
      <c r="A106" s="58" t="str">
        <f t="shared" si="4"/>
        <v>Tagebau Braunkohle PL</v>
      </c>
      <c r="B106" s="88">
        <v>40.556761631547282</v>
      </c>
    </row>
    <row r="107" spans="1:9" x14ac:dyDescent="0.25">
      <c r="A107" s="58" t="str">
        <f t="shared" si="4"/>
        <v>Tagebau Braunkohle RO</v>
      </c>
      <c r="B107" s="88">
        <v>40.533833817515216</v>
      </c>
    </row>
    <row r="108" spans="1:9" x14ac:dyDescent="0.25">
      <c r="A108" s="58" t="str">
        <f t="shared" si="4"/>
        <v>Tagebau Braunkohle TR</v>
      </c>
      <c r="B108" s="88">
        <v>40.408047384630464</v>
      </c>
    </row>
    <row r="109" spans="1:9" x14ac:dyDescent="0.25">
      <c r="A109" s="58" t="str">
        <f t="shared" si="4"/>
        <v>Tiefbau Steinkohle-Vollwert DE</v>
      </c>
      <c r="B109" s="88">
        <v>2.3596546608817879</v>
      </c>
    </row>
    <row r="110" spans="1:9" x14ac:dyDescent="0.25">
      <c r="A110" s="58" t="str">
        <f t="shared" si="4"/>
        <v>Import-mix Steinkohle-DE</v>
      </c>
      <c r="B110" s="88">
        <v>35.587138152513333</v>
      </c>
    </row>
    <row r="111" spans="1:9" x14ac:dyDescent="0.25">
      <c r="A111" s="58" t="str">
        <f t="shared" si="4"/>
        <v>Tiefbau Steinkohle ES</v>
      </c>
      <c r="B111" s="88">
        <v>2.1482928861254145</v>
      </c>
    </row>
    <row r="112" spans="1:9" x14ac:dyDescent="0.25">
      <c r="A112" s="58" t="str">
        <f t="shared" si="4"/>
        <v>Tiefbau Steinkohle PL</v>
      </c>
      <c r="B112" s="88">
        <v>2.7083338794408256</v>
      </c>
    </row>
    <row r="113" spans="1:2" x14ac:dyDescent="0.25">
      <c r="A113" s="58" t="str">
        <f t="shared" si="4"/>
        <v>Tiefbau Steinkohle ZA</v>
      </c>
      <c r="B113" s="88">
        <v>2.0661605468775295</v>
      </c>
    </row>
    <row r="114" spans="1:2" x14ac:dyDescent="0.25">
      <c r="A114" s="58" t="str">
        <f t="shared" si="4"/>
        <v>Tagebau Steinkohle AU</v>
      </c>
      <c r="B114" s="88">
        <v>9.5772909392714176</v>
      </c>
    </row>
    <row r="115" spans="1:2" x14ac:dyDescent="0.25">
      <c r="A115" s="58" t="str">
        <f t="shared" si="4"/>
        <v>Tagebau Steinkohle CA</v>
      </c>
      <c r="B115" s="88">
        <v>9.0135532095962798</v>
      </c>
    </row>
    <row r="116" spans="1:2" x14ac:dyDescent="0.25">
      <c r="A116" s="58" t="str">
        <f t="shared" si="4"/>
        <v>Tagebau Steinkohle CO</v>
      </c>
      <c r="B116" s="88">
        <v>0.2670226954673845</v>
      </c>
    </row>
    <row r="117" spans="1:2" x14ac:dyDescent="0.25">
      <c r="A117" s="58" t="str">
        <f t="shared" si="4"/>
        <v>Tagebau Steinkohle RU</v>
      </c>
      <c r="B117" s="88">
        <v>8.7654475592825047</v>
      </c>
    </row>
    <row r="118" spans="1:2" x14ac:dyDescent="0.25">
      <c r="A118" s="58" t="str">
        <f t="shared" si="4"/>
        <v>Tagebau Steinkohle TH</v>
      </c>
      <c r="B118" s="88">
        <v>0.20988533617399682</v>
      </c>
    </row>
    <row r="119" spans="1:2" x14ac:dyDescent="0.25">
      <c r="A119" s="58" t="str">
        <f t="shared" si="4"/>
        <v>Tagebau Steinkohle UK</v>
      </c>
      <c r="B119" s="88">
        <v>8.8390027428527027</v>
      </c>
    </row>
    <row r="120" spans="1:2" ht="13.8" thickBot="1" x14ac:dyDescent="0.3">
      <c r="A120" s="59" t="str">
        <f t="shared" si="4"/>
        <v>Förderung Steinkohle US</v>
      </c>
      <c r="B120" s="89">
        <v>8.9561924302775413</v>
      </c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5">
    <mergeCell ref="B28:G28"/>
    <mergeCell ref="B3:G3"/>
    <mergeCell ref="B4:G4"/>
    <mergeCell ref="B5:G5"/>
    <mergeCell ref="B6:G6"/>
    <mergeCell ref="B24:G24"/>
    <mergeCell ref="B25:G25"/>
    <mergeCell ref="B26:G26"/>
    <mergeCell ref="B27:G27"/>
    <mergeCell ref="B15:G15"/>
    <mergeCell ref="B17:G17"/>
    <mergeCell ref="B23:G23"/>
    <mergeCell ref="B18:G18"/>
    <mergeCell ref="B16:G16"/>
    <mergeCell ref="B19:G19"/>
    <mergeCell ref="B20:G20"/>
    <mergeCell ref="B21:G21"/>
    <mergeCell ref="B22:G22"/>
    <mergeCell ref="B13:G13"/>
    <mergeCell ref="B14:G14"/>
    <mergeCell ref="B8:G8"/>
    <mergeCell ref="B10:G10"/>
    <mergeCell ref="B9:G9"/>
    <mergeCell ref="B11:G11"/>
    <mergeCell ref="B12:G1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52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40.44140625" customWidth="1"/>
    <col min="2" max="2" width="15" customWidth="1"/>
    <col min="3" max="3" width="14.88671875" customWidth="1"/>
    <col min="6" max="6" width="14.5546875" customWidth="1"/>
    <col min="7" max="7" width="18.88671875" customWidth="1"/>
    <col min="8" max="8" width="12.33203125" customWidth="1"/>
  </cols>
  <sheetData>
    <row r="1" spans="1:11" ht="15.75" customHeight="1" x14ac:dyDescent="0.3">
      <c r="A1" s="189" t="str">
        <f>"Ergebnisse aus GEMIS "&amp;Einführung!F3</f>
        <v>Ergebnisse aus GEMIS Version 4.95</v>
      </c>
      <c r="B1" s="2"/>
      <c r="C1" s="4" t="s">
        <v>66</v>
      </c>
      <c r="D1" s="2"/>
      <c r="E1" s="2"/>
      <c r="F1" s="2"/>
      <c r="G1" s="2"/>
    </row>
    <row r="2" spans="1:11" x14ac:dyDescent="0.25">
      <c r="A2" s="1"/>
      <c r="B2" s="2"/>
      <c r="C2" s="2"/>
      <c r="D2" s="2"/>
      <c r="E2" s="2"/>
      <c r="F2" s="2"/>
      <c r="G2" s="2"/>
    </row>
    <row r="3" spans="1:11" x14ac:dyDescent="0.25">
      <c r="A3" s="5" t="s">
        <v>67</v>
      </c>
      <c r="B3" s="231" t="s">
        <v>231</v>
      </c>
      <c r="C3" s="232"/>
      <c r="D3" s="232"/>
      <c r="E3" s="232"/>
      <c r="F3" s="232"/>
      <c r="G3" s="233"/>
    </row>
    <row r="4" spans="1:11" s="32" customFormat="1" ht="59.25" customHeight="1" x14ac:dyDescent="0.25">
      <c r="A4" s="17" t="s">
        <v>68</v>
      </c>
      <c r="B4" s="222" t="s">
        <v>284</v>
      </c>
      <c r="C4" s="255"/>
      <c r="D4" s="255"/>
      <c r="E4" s="255"/>
      <c r="F4" s="255"/>
      <c r="G4" s="256"/>
      <c r="H4" s="38"/>
      <c r="I4" s="18"/>
      <c r="J4" s="18"/>
      <c r="K4" s="18"/>
    </row>
    <row r="5" spans="1:11" x14ac:dyDescent="0.25">
      <c r="A5" s="8" t="s">
        <v>69</v>
      </c>
      <c r="B5" s="210" t="s">
        <v>70</v>
      </c>
      <c r="C5" s="211"/>
      <c r="D5" s="211"/>
      <c r="E5" s="211"/>
      <c r="F5" s="211"/>
      <c r="G5" s="212"/>
      <c r="H5" s="6"/>
      <c r="I5" t="s">
        <v>178</v>
      </c>
    </row>
    <row r="6" spans="1:11" ht="17.25" customHeight="1" x14ac:dyDescent="0.3">
      <c r="A6" s="9"/>
      <c r="B6" s="213" t="s">
        <v>71</v>
      </c>
      <c r="C6" s="214"/>
      <c r="D6" s="214"/>
      <c r="E6" s="214"/>
      <c r="F6" s="214"/>
      <c r="G6" s="215"/>
      <c r="H6" s="39"/>
      <c r="I6" t="s">
        <v>179</v>
      </c>
      <c r="J6" s="7"/>
    </row>
    <row r="7" spans="1:11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1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1" x14ac:dyDescent="0.25">
      <c r="A9" s="93" t="s">
        <v>100</v>
      </c>
      <c r="B9" s="236" t="s">
        <v>101</v>
      </c>
      <c r="C9" s="236"/>
      <c r="D9" s="236"/>
      <c r="E9" s="236"/>
      <c r="F9" s="236"/>
      <c r="G9" s="236"/>
      <c r="H9" s="94">
        <v>2010</v>
      </c>
      <c r="J9" s="25"/>
      <c r="K9" s="27"/>
    </row>
    <row r="10" spans="1:11" ht="13.5" customHeight="1" x14ac:dyDescent="0.25">
      <c r="A10" s="82" t="s">
        <v>102</v>
      </c>
      <c r="B10" s="234" t="s">
        <v>103</v>
      </c>
      <c r="C10" s="234"/>
      <c r="D10" s="234"/>
      <c r="E10" s="234"/>
      <c r="F10" s="234"/>
      <c r="G10" s="234"/>
      <c r="H10" s="85">
        <f>+H9</f>
        <v>2010</v>
      </c>
      <c r="J10" s="25"/>
      <c r="K10" s="27"/>
    </row>
    <row r="11" spans="1:11" x14ac:dyDescent="0.25">
      <c r="A11" s="82" t="s">
        <v>104</v>
      </c>
      <c r="B11" s="234" t="s">
        <v>105</v>
      </c>
      <c r="C11" s="234"/>
      <c r="D11" s="234"/>
      <c r="E11" s="234"/>
      <c r="F11" s="234"/>
      <c r="G11" s="234"/>
      <c r="H11" s="85">
        <v>2000</v>
      </c>
      <c r="J11" s="36"/>
      <c r="K11" s="27"/>
    </row>
    <row r="12" spans="1:11" x14ac:dyDescent="0.25">
      <c r="A12" s="82" t="s">
        <v>106</v>
      </c>
      <c r="B12" s="234" t="s">
        <v>107</v>
      </c>
      <c r="C12" s="234"/>
      <c r="D12" s="234"/>
      <c r="E12" s="234"/>
      <c r="F12" s="234"/>
      <c r="G12" s="234"/>
      <c r="H12" s="85">
        <v>2010</v>
      </c>
      <c r="J12" s="37"/>
      <c r="K12" s="27"/>
    </row>
    <row r="13" spans="1:11" x14ac:dyDescent="0.25">
      <c r="A13" s="82" t="s">
        <v>108</v>
      </c>
      <c r="B13" s="234" t="s">
        <v>109</v>
      </c>
      <c r="C13" s="234"/>
      <c r="D13" s="234"/>
      <c r="E13" s="234"/>
      <c r="F13" s="234"/>
      <c r="G13" s="234"/>
      <c r="H13" s="85">
        <v>2010</v>
      </c>
      <c r="J13" s="37"/>
      <c r="K13" s="27"/>
    </row>
    <row r="14" spans="1:11" x14ac:dyDescent="0.25">
      <c r="A14" s="82" t="s">
        <v>110</v>
      </c>
      <c r="B14" s="234" t="s">
        <v>111</v>
      </c>
      <c r="C14" s="234"/>
      <c r="D14" s="234"/>
      <c r="E14" s="234"/>
      <c r="F14" s="234"/>
      <c r="G14" s="234"/>
      <c r="H14" s="85">
        <v>2010</v>
      </c>
      <c r="J14" s="25"/>
      <c r="K14" s="27"/>
    </row>
    <row r="15" spans="1:11" x14ac:dyDescent="0.25">
      <c r="A15" s="82" t="s">
        <v>149</v>
      </c>
      <c r="B15" s="234" t="s">
        <v>150</v>
      </c>
      <c r="C15" s="234"/>
      <c r="D15" s="234"/>
      <c r="E15" s="234"/>
      <c r="F15" s="234"/>
      <c r="G15" s="234"/>
      <c r="H15" s="85">
        <v>2000</v>
      </c>
      <c r="J15" s="37"/>
      <c r="K15" s="27"/>
    </row>
    <row r="16" spans="1:11" x14ac:dyDescent="0.25">
      <c r="A16" s="82" t="s">
        <v>177</v>
      </c>
      <c r="B16" s="234"/>
      <c r="C16" s="234"/>
      <c r="D16" s="234"/>
      <c r="E16" s="234"/>
      <c r="F16" s="234"/>
      <c r="G16" s="234"/>
      <c r="H16" s="85"/>
      <c r="J16" s="26"/>
    </row>
    <row r="17" spans="1:12" x14ac:dyDescent="0.25">
      <c r="A17" s="82" t="s">
        <v>177</v>
      </c>
      <c r="B17" s="234"/>
      <c r="C17" s="234"/>
      <c r="D17" s="234"/>
      <c r="E17" s="234"/>
      <c r="F17" s="234"/>
      <c r="G17" s="234"/>
      <c r="H17" s="85"/>
      <c r="J17" s="26"/>
      <c r="L17" s="10"/>
    </row>
    <row r="18" spans="1:12" x14ac:dyDescent="0.25">
      <c r="A18" s="82" t="s">
        <v>177</v>
      </c>
      <c r="B18" s="234"/>
      <c r="C18" s="234"/>
      <c r="D18" s="234"/>
      <c r="E18" s="234"/>
      <c r="F18" s="234"/>
      <c r="G18" s="234"/>
      <c r="H18" s="85"/>
    </row>
    <row r="19" spans="1:12" x14ac:dyDescent="0.25">
      <c r="A19" s="82" t="s">
        <v>177</v>
      </c>
      <c r="B19" s="234"/>
      <c r="C19" s="234"/>
      <c r="D19" s="234"/>
      <c r="E19" s="234"/>
      <c r="F19" s="234"/>
      <c r="G19" s="234"/>
      <c r="H19" s="85"/>
    </row>
    <row r="20" spans="1:12" x14ac:dyDescent="0.25">
      <c r="A20" s="82" t="s">
        <v>177</v>
      </c>
      <c r="B20" s="234"/>
      <c r="C20" s="234"/>
      <c r="D20" s="234"/>
      <c r="E20" s="234"/>
      <c r="F20" s="234"/>
      <c r="G20" s="234"/>
      <c r="H20" s="85"/>
    </row>
    <row r="21" spans="1:12" x14ac:dyDescent="0.25">
      <c r="A21" s="82" t="s">
        <v>177</v>
      </c>
      <c r="B21" s="234"/>
      <c r="C21" s="234"/>
      <c r="D21" s="234"/>
      <c r="E21" s="234"/>
      <c r="F21" s="234"/>
      <c r="G21" s="234"/>
      <c r="H21" s="85"/>
    </row>
    <row r="22" spans="1:12" x14ac:dyDescent="0.25">
      <c r="A22" s="82" t="s">
        <v>177</v>
      </c>
      <c r="B22" s="234"/>
      <c r="C22" s="234"/>
      <c r="D22" s="234"/>
      <c r="E22" s="234"/>
      <c r="F22" s="234"/>
      <c r="G22" s="234"/>
      <c r="H22" s="85"/>
    </row>
    <row r="23" spans="1:12" x14ac:dyDescent="0.25">
      <c r="A23" s="82" t="s">
        <v>177</v>
      </c>
      <c r="B23" s="234"/>
      <c r="C23" s="234"/>
      <c r="D23" s="234"/>
      <c r="E23" s="234"/>
      <c r="F23" s="234"/>
      <c r="G23" s="234"/>
      <c r="H23" s="85"/>
    </row>
    <row r="24" spans="1:12" x14ac:dyDescent="0.25">
      <c r="A24" s="82" t="s">
        <v>177</v>
      </c>
      <c r="B24" s="234"/>
      <c r="C24" s="234"/>
      <c r="D24" s="234"/>
      <c r="E24" s="234"/>
      <c r="F24" s="234"/>
      <c r="G24" s="234"/>
      <c r="H24" s="85"/>
    </row>
    <row r="25" spans="1:12" x14ac:dyDescent="0.25">
      <c r="A25" s="83" t="s">
        <v>177</v>
      </c>
      <c r="B25" s="234"/>
      <c r="C25" s="234"/>
      <c r="D25" s="234"/>
      <c r="E25" s="234"/>
      <c r="F25" s="234"/>
      <c r="G25" s="234"/>
      <c r="H25" s="85"/>
    </row>
    <row r="26" spans="1:12" x14ac:dyDescent="0.25">
      <c r="A26" s="83" t="s">
        <v>177</v>
      </c>
      <c r="B26" s="234"/>
      <c r="C26" s="234"/>
      <c r="D26" s="234"/>
      <c r="E26" s="234"/>
      <c r="F26" s="234"/>
      <c r="G26" s="234"/>
      <c r="H26" s="86"/>
    </row>
    <row r="27" spans="1:12" x14ac:dyDescent="0.25">
      <c r="A27" s="83" t="s">
        <v>177</v>
      </c>
      <c r="B27" s="234"/>
      <c r="C27" s="234"/>
      <c r="D27" s="234"/>
      <c r="E27" s="234"/>
      <c r="F27" s="234"/>
      <c r="G27" s="234"/>
      <c r="H27" s="86"/>
    </row>
    <row r="28" spans="1:12" ht="13.8" thickBot="1" x14ac:dyDescent="0.3">
      <c r="A28" s="84" t="s">
        <v>177</v>
      </c>
      <c r="B28" s="237"/>
      <c r="C28" s="237"/>
      <c r="D28" s="237"/>
      <c r="E28" s="237"/>
      <c r="F28" s="237"/>
      <c r="G28" s="237"/>
      <c r="H28" s="34"/>
    </row>
    <row r="29" spans="1:12" ht="13.8" thickBot="1" x14ac:dyDescent="0.3">
      <c r="A29" t="s">
        <v>177</v>
      </c>
      <c r="B29" s="2"/>
      <c r="C29" s="2"/>
      <c r="D29" s="2"/>
      <c r="E29" s="2"/>
      <c r="F29" s="2"/>
      <c r="G29" s="2"/>
    </row>
    <row r="30" spans="1:12" ht="15.6" x14ac:dyDescent="0.35">
      <c r="A30" s="56" t="s">
        <v>82</v>
      </c>
      <c r="B30" s="54" t="s">
        <v>83</v>
      </c>
      <c r="C30" s="45"/>
      <c r="D30" s="45"/>
      <c r="E30" s="46"/>
      <c r="G30" s="2"/>
    </row>
    <row r="31" spans="1:12" ht="16.2" thickBot="1" x14ac:dyDescent="0.4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5">
      <c r="A32" s="61" t="str">
        <f>+A9</f>
        <v>Uran-Brennelement frei AKW-DE</v>
      </c>
      <c r="B32" s="78">
        <v>11.914030914026252</v>
      </c>
      <c r="C32" s="49">
        <v>4.1900801541782657</v>
      </c>
      <c r="D32" s="49">
        <v>10.005661541967559</v>
      </c>
      <c r="E32" s="50">
        <v>1.0977060494749449</v>
      </c>
      <c r="F32" s="12"/>
    </row>
    <row r="33" spans="1:7" ht="14.25" customHeight="1" x14ac:dyDescent="0.25">
      <c r="A33" s="58" t="str">
        <f>+A10</f>
        <v>Uran-Brennelement frei AKW-FR</v>
      </c>
      <c r="B33" s="79">
        <v>6.2021120297512011</v>
      </c>
      <c r="C33" s="11">
        <v>2.0174579336591609</v>
      </c>
      <c r="D33" s="11">
        <v>5.8930713118516929</v>
      </c>
      <c r="E33" s="51">
        <v>0.49976653639109553</v>
      </c>
      <c r="F33" s="12"/>
    </row>
    <row r="34" spans="1:7" x14ac:dyDescent="0.25">
      <c r="A34" s="58" t="str">
        <f>+A11</f>
        <v>Uran-Brennelement frei AKW-UK</v>
      </c>
      <c r="B34" s="79">
        <v>23.803528770977685</v>
      </c>
      <c r="C34" s="11">
        <v>13.639887497168306</v>
      </c>
      <c r="D34" s="11">
        <v>13.683311466637273</v>
      </c>
      <c r="E34" s="51">
        <v>1.2838054947260342</v>
      </c>
      <c r="F34" s="12"/>
      <c r="G34" s="12"/>
    </row>
    <row r="35" spans="1:7" x14ac:dyDescent="0.25">
      <c r="A35" s="58" t="str">
        <f t="shared" ref="A35:A51" si="0">+A12</f>
        <v>Uran-Brennelement frei AKW-RU</v>
      </c>
      <c r="B35" s="79">
        <v>67.021662240635109</v>
      </c>
      <c r="C35" s="11">
        <v>39.103746205721151</v>
      </c>
      <c r="D35" s="11">
        <v>34.545206096287146</v>
      </c>
      <c r="E35" s="51">
        <v>9.8807938624548122</v>
      </c>
      <c r="F35" s="12"/>
      <c r="G35" s="12"/>
    </row>
    <row r="36" spans="1:7" x14ac:dyDescent="0.25">
      <c r="A36" s="58" t="str">
        <f t="shared" si="0"/>
        <v>Uran-Brennelement frei AKW-CA</v>
      </c>
      <c r="B36" s="79">
        <v>1.8075766278191105</v>
      </c>
      <c r="C36" s="11">
        <v>0.40110268215300704</v>
      </c>
      <c r="D36" s="11">
        <v>2.0052305964561783</v>
      </c>
      <c r="E36" s="51">
        <v>0.15338263714018055</v>
      </c>
      <c r="F36" s="12"/>
      <c r="G36" s="12"/>
    </row>
    <row r="37" spans="1:7" x14ac:dyDescent="0.25">
      <c r="A37" s="58" t="str">
        <f t="shared" si="0"/>
        <v>Uran-Brennelement frei AKW-US</v>
      </c>
      <c r="B37" s="79">
        <v>30.770692074740957</v>
      </c>
      <c r="C37" s="11">
        <v>9.3441911301544849</v>
      </c>
      <c r="D37" s="11">
        <v>30.088497902521368</v>
      </c>
      <c r="E37" s="51">
        <v>1.186305380100104</v>
      </c>
      <c r="F37" s="12"/>
      <c r="G37" s="12"/>
    </row>
    <row r="38" spans="1:7" x14ac:dyDescent="0.25">
      <c r="A38" s="58" t="str">
        <f t="shared" si="0"/>
        <v>Uran-Brennelement frei AKW-ZA</v>
      </c>
      <c r="B38" s="79">
        <v>94.12190270195245</v>
      </c>
      <c r="C38" s="11">
        <v>58.012436268861329</v>
      </c>
      <c r="D38" s="11">
        <v>45.5888902075597</v>
      </c>
      <c r="E38" s="51">
        <v>27.362872346769219</v>
      </c>
      <c r="F38" s="12"/>
      <c r="G38" s="12"/>
    </row>
    <row r="39" spans="1:7" x14ac:dyDescent="0.25">
      <c r="A39" s="58" t="str">
        <f t="shared" si="0"/>
        <v xml:space="preserve"> </v>
      </c>
      <c r="B39" s="79"/>
      <c r="C39" s="11"/>
      <c r="D39" s="11"/>
      <c r="E39" s="51"/>
      <c r="F39" s="12"/>
      <c r="G39" s="12"/>
    </row>
    <row r="40" spans="1:7" x14ac:dyDescent="0.25">
      <c r="A40" s="58" t="str">
        <f t="shared" si="0"/>
        <v xml:space="preserve"> </v>
      </c>
      <c r="B40" s="79"/>
      <c r="C40" s="11"/>
      <c r="D40" s="11"/>
      <c r="E40" s="51"/>
      <c r="F40" s="12"/>
      <c r="G40" s="12"/>
    </row>
    <row r="41" spans="1:7" x14ac:dyDescent="0.25">
      <c r="A41" s="58" t="str">
        <f t="shared" si="0"/>
        <v xml:space="preserve"> </v>
      </c>
      <c r="B41" s="79"/>
      <c r="C41" s="11"/>
      <c r="D41" s="11"/>
      <c r="E41" s="51"/>
      <c r="F41" s="12"/>
      <c r="G41" s="12"/>
    </row>
    <row r="42" spans="1:7" x14ac:dyDescent="0.25">
      <c r="A42" s="58" t="str">
        <f t="shared" si="0"/>
        <v xml:space="preserve"> </v>
      </c>
      <c r="B42" s="79"/>
      <c r="C42" s="11"/>
      <c r="D42" s="11"/>
      <c r="E42" s="51"/>
      <c r="F42" s="12"/>
      <c r="G42" s="12"/>
    </row>
    <row r="43" spans="1:7" x14ac:dyDescent="0.25">
      <c r="A43" s="58" t="str">
        <f t="shared" si="0"/>
        <v xml:space="preserve"> </v>
      </c>
      <c r="B43" s="79"/>
      <c r="C43" s="11"/>
      <c r="D43" s="11"/>
      <c r="E43" s="51"/>
      <c r="F43" s="12"/>
      <c r="G43" s="12"/>
    </row>
    <row r="44" spans="1:7" x14ac:dyDescent="0.25">
      <c r="A44" s="58" t="str">
        <f t="shared" si="0"/>
        <v xml:space="preserve"> </v>
      </c>
      <c r="B44" s="79"/>
      <c r="C44" s="11"/>
      <c r="D44" s="11"/>
      <c r="E44" s="51"/>
      <c r="F44" s="12"/>
      <c r="G44" s="12"/>
    </row>
    <row r="45" spans="1:7" x14ac:dyDescent="0.25">
      <c r="A45" s="58" t="str">
        <f t="shared" si="0"/>
        <v xml:space="preserve"> </v>
      </c>
      <c r="B45" s="79"/>
      <c r="C45" s="11"/>
      <c r="D45" s="11"/>
      <c r="E45" s="51"/>
      <c r="F45" s="12"/>
      <c r="G45" s="12"/>
    </row>
    <row r="46" spans="1:7" x14ac:dyDescent="0.25">
      <c r="A46" s="58" t="str">
        <f t="shared" si="0"/>
        <v xml:space="preserve"> </v>
      </c>
      <c r="B46" s="79"/>
      <c r="C46" s="11"/>
      <c r="D46" s="11"/>
      <c r="E46" s="51"/>
      <c r="F46" s="12"/>
      <c r="G46" s="12"/>
    </row>
    <row r="47" spans="1:7" x14ac:dyDescent="0.25">
      <c r="A47" s="58" t="str">
        <f t="shared" si="0"/>
        <v xml:space="preserve"> </v>
      </c>
      <c r="B47" s="79"/>
      <c r="C47" s="11"/>
      <c r="D47" s="11"/>
      <c r="E47" s="51"/>
      <c r="F47" s="12"/>
      <c r="G47" s="12"/>
    </row>
    <row r="48" spans="1:7" x14ac:dyDescent="0.25">
      <c r="A48" s="58" t="str">
        <f t="shared" si="0"/>
        <v xml:space="preserve"> </v>
      </c>
      <c r="B48" s="79"/>
      <c r="C48" s="11"/>
      <c r="D48" s="11"/>
      <c r="E48" s="51"/>
      <c r="F48" s="12"/>
      <c r="G48" s="12"/>
    </row>
    <row r="49" spans="1:20" x14ac:dyDescent="0.25">
      <c r="A49" s="58" t="str">
        <f t="shared" si="0"/>
        <v xml:space="preserve"> </v>
      </c>
      <c r="B49" s="79"/>
      <c r="C49" s="11"/>
      <c r="D49" s="11"/>
      <c r="E49" s="51"/>
      <c r="F49" s="12"/>
      <c r="G49" s="12"/>
    </row>
    <row r="50" spans="1:20" x14ac:dyDescent="0.25">
      <c r="A50" s="58" t="str">
        <f t="shared" si="0"/>
        <v xml:space="preserve"> </v>
      </c>
      <c r="B50" s="79"/>
      <c r="C50" s="11"/>
      <c r="D50" s="11"/>
      <c r="E50" s="51"/>
      <c r="F50" s="12"/>
      <c r="G50" s="12"/>
    </row>
    <row r="51" spans="1:20" ht="13.8" thickBot="1" x14ac:dyDescent="0.3">
      <c r="A51" s="59" t="str">
        <f t="shared" si="0"/>
        <v xml:space="preserve"> </v>
      </c>
      <c r="B51" s="80"/>
      <c r="C51" s="52"/>
      <c r="D51" s="52"/>
      <c r="E51" s="53"/>
      <c r="F51" s="12"/>
      <c r="G51" s="12"/>
    </row>
    <row r="52" spans="1:20" ht="13.8" thickBot="1" x14ac:dyDescent="0.3">
      <c r="G52" s="12"/>
    </row>
    <row r="53" spans="1:20" ht="15.6" x14ac:dyDescent="0.3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6.2" thickBot="1" x14ac:dyDescent="0.4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5">
      <c r="A55" s="61" t="str">
        <f>+A$9</f>
        <v>Uran-Brennelement frei AKW-DE</v>
      </c>
      <c r="B55" s="62">
        <v>4612.2053815378003</v>
      </c>
      <c r="C55" s="63">
        <v>4380.5496557610404</v>
      </c>
      <c r="D55" s="49">
        <v>5.8963225852861587</v>
      </c>
      <c r="E55" s="50">
        <v>0.20543488520228492</v>
      </c>
      <c r="F55" s="15"/>
      <c r="G55" s="13"/>
    </row>
    <row r="56" spans="1:20" ht="14.25" customHeight="1" x14ac:dyDescent="0.25">
      <c r="A56" s="58" t="str">
        <f>+A10</f>
        <v>Uran-Brennelement frei AKW-FR</v>
      </c>
      <c r="B56" s="64">
        <v>1915.5917841153587</v>
      </c>
      <c r="C56" s="31">
        <v>1827.9991449209365</v>
      </c>
      <c r="D56" s="11">
        <v>2.3081675129095571</v>
      </c>
      <c r="E56" s="51">
        <v>6.8870311409887253E-2</v>
      </c>
      <c r="F56" s="15"/>
      <c r="G56" s="13"/>
    </row>
    <row r="57" spans="1:20" x14ac:dyDescent="0.25">
      <c r="A57" s="58" t="str">
        <f t="shared" ref="A57:A74" si="1">+A11</f>
        <v>Uran-Brennelement frei AKW-UK</v>
      </c>
      <c r="B57" s="64">
        <v>3988.1013705345313</v>
      </c>
      <c r="C57" s="31">
        <v>3623.6236410121301</v>
      </c>
      <c r="D57" s="11">
        <v>10.512161744103983</v>
      </c>
      <c r="E57" s="51">
        <v>0.18522727643148326</v>
      </c>
      <c r="F57" s="15"/>
      <c r="G57" s="15"/>
      <c r="S57" s="12"/>
      <c r="T57" s="12"/>
    </row>
    <row r="58" spans="1:20" x14ac:dyDescent="0.25">
      <c r="A58" s="58" t="str">
        <f t="shared" si="1"/>
        <v>Uran-Brennelement frei AKW-RU</v>
      </c>
      <c r="B58" s="64">
        <v>11194.673929443194</v>
      </c>
      <c r="C58" s="31">
        <v>10336.295798504389</v>
      </c>
      <c r="D58" s="11">
        <v>25.372258581070795</v>
      </c>
      <c r="E58" s="51">
        <v>0.36680160406640594</v>
      </c>
      <c r="F58" s="15"/>
      <c r="G58" s="15"/>
      <c r="S58" s="12"/>
      <c r="T58" s="12"/>
    </row>
    <row r="59" spans="1:20" x14ac:dyDescent="0.25">
      <c r="A59" s="58" t="str">
        <f t="shared" si="1"/>
        <v>Uran-Brennelement frei AKW-CA</v>
      </c>
      <c r="B59" s="64">
        <v>377.47692925316096</v>
      </c>
      <c r="C59" s="31">
        <v>369.64418170471509</v>
      </c>
      <c r="D59" s="11">
        <v>0.13037266949128928</v>
      </c>
      <c r="E59" s="51">
        <v>1.479496816945846E-2</v>
      </c>
      <c r="F59" s="15"/>
      <c r="G59" s="15"/>
      <c r="S59" s="12"/>
      <c r="T59" s="12"/>
    </row>
    <row r="60" spans="1:20" x14ac:dyDescent="0.25">
      <c r="A60" s="58" t="str">
        <f t="shared" si="1"/>
        <v>Uran-Brennelement frei AKW-US</v>
      </c>
      <c r="B60" s="64">
        <v>10436.140221289519</v>
      </c>
      <c r="C60" s="31">
        <v>9975.2220463198537</v>
      </c>
      <c r="D60" s="11">
        <v>10.686952888429495</v>
      </c>
      <c r="E60" s="51">
        <v>0.52835210825917878</v>
      </c>
      <c r="F60" s="15"/>
      <c r="G60" s="15"/>
      <c r="S60" s="12"/>
      <c r="T60" s="12"/>
    </row>
    <row r="61" spans="1:20" x14ac:dyDescent="0.25">
      <c r="A61" s="58" t="str">
        <f t="shared" si="1"/>
        <v>Uran-Brennelement frei AKW-ZA</v>
      </c>
      <c r="B61" s="64">
        <v>11306.020893846684</v>
      </c>
      <c r="C61" s="31">
        <v>10001.98110066536</v>
      </c>
      <c r="D61" s="11">
        <v>38.661367083017339</v>
      </c>
      <c r="E61" s="51">
        <v>0.54413686775306902</v>
      </c>
      <c r="F61" s="15"/>
      <c r="G61" s="15"/>
      <c r="S61" s="12"/>
      <c r="T61" s="12"/>
    </row>
    <row r="62" spans="1:20" x14ac:dyDescent="0.25">
      <c r="A62" s="58" t="str">
        <f t="shared" si="1"/>
        <v xml:space="preserve"> </v>
      </c>
      <c r="B62" s="64"/>
      <c r="C62" s="31"/>
      <c r="D62" s="11"/>
      <c r="E62" s="51"/>
      <c r="F62" s="15"/>
      <c r="G62" s="15"/>
      <c r="S62" s="12"/>
      <c r="T62" s="12"/>
    </row>
    <row r="63" spans="1:20" x14ac:dyDescent="0.25">
      <c r="A63" s="58" t="str">
        <f t="shared" si="1"/>
        <v xml:space="preserve"> </v>
      </c>
      <c r="B63" s="64"/>
      <c r="C63" s="31"/>
      <c r="D63" s="11"/>
      <c r="E63" s="51"/>
      <c r="F63" s="15"/>
      <c r="G63" s="15"/>
      <c r="S63" s="12"/>
      <c r="T63" s="12"/>
    </row>
    <row r="64" spans="1:20" x14ac:dyDescent="0.25">
      <c r="A64" s="58" t="str">
        <f t="shared" si="1"/>
        <v xml:space="preserve"> </v>
      </c>
      <c r="B64" s="64"/>
      <c r="C64" s="31"/>
      <c r="D64" s="11"/>
      <c r="E64" s="51"/>
      <c r="F64" s="15"/>
      <c r="G64" s="15"/>
      <c r="S64" s="12"/>
      <c r="T64" s="12"/>
    </row>
    <row r="65" spans="1:20" x14ac:dyDescent="0.25">
      <c r="A65" s="58" t="str">
        <f t="shared" si="1"/>
        <v xml:space="preserve"> </v>
      </c>
      <c r="B65" s="64"/>
      <c r="C65" s="31"/>
      <c r="D65" s="11"/>
      <c r="E65" s="51"/>
      <c r="F65" s="15"/>
      <c r="G65" s="15"/>
      <c r="S65" s="12"/>
      <c r="T65" s="12"/>
    </row>
    <row r="66" spans="1:20" x14ac:dyDescent="0.25">
      <c r="A66" s="58" t="str">
        <f t="shared" si="1"/>
        <v xml:space="preserve"> </v>
      </c>
      <c r="B66" s="64"/>
      <c r="C66" s="31"/>
      <c r="D66" s="11"/>
      <c r="E66" s="51"/>
      <c r="F66" s="15"/>
      <c r="G66" s="15"/>
      <c r="S66" s="12"/>
      <c r="T66" s="12"/>
    </row>
    <row r="67" spans="1:20" x14ac:dyDescent="0.25">
      <c r="A67" s="58" t="str">
        <f t="shared" si="1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5">
      <c r="A68" s="58" t="str">
        <f t="shared" si="1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5">
      <c r="A69" s="58" t="str">
        <f t="shared" si="1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5">
      <c r="A70" s="58" t="str">
        <f t="shared" si="1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5">
      <c r="A71" s="58" t="str">
        <f t="shared" si="1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5">
      <c r="A72" s="58" t="str">
        <f t="shared" si="1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5">
      <c r="A73" s="58" t="str">
        <f t="shared" si="1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8" thickBot="1" x14ac:dyDescent="0.3">
      <c r="A74" s="59" t="str">
        <f t="shared" si="1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6.2" thickBot="1" x14ac:dyDescent="0.4">
      <c r="A77" s="57" t="s">
        <v>180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Uran-Brennelement frei AKW-DE</v>
      </c>
      <c r="B78" s="68">
        <v>1.0985366419832843</v>
      </c>
      <c r="C78" s="69">
        <v>1.0906245620952306</v>
      </c>
      <c r="D78" s="50">
        <v>7.9120798880535602E-3</v>
      </c>
    </row>
    <row r="79" spans="1:20" x14ac:dyDescent="0.25">
      <c r="A79" s="58" t="str">
        <f t="shared" ref="A79:A97" si="2">+A10</f>
        <v>Uran-Brennelement frei AKW-FR</v>
      </c>
      <c r="B79" s="70">
        <v>1.3714265660316178</v>
      </c>
      <c r="C79" s="14">
        <v>1.3573356813415349</v>
      </c>
      <c r="D79" s="51">
        <v>1.4090884690082888E-2</v>
      </c>
    </row>
    <row r="80" spans="1:20" x14ac:dyDescent="0.25">
      <c r="A80" s="58" t="str">
        <f t="shared" si="2"/>
        <v>Uran-Brennelement frei AKW-UK</v>
      </c>
      <c r="B80" s="70">
        <v>1.063830845869888</v>
      </c>
      <c r="C80" s="14">
        <v>1.0606646333942096</v>
      </c>
      <c r="D80" s="51">
        <v>3.1662124756783668E-3</v>
      </c>
    </row>
    <row r="81" spans="1:4" x14ac:dyDescent="0.25">
      <c r="A81" s="58" t="str">
        <f t="shared" si="2"/>
        <v>Uran-Brennelement frei AKW-RU</v>
      </c>
      <c r="B81" s="70">
        <v>1.191851614433193</v>
      </c>
      <c r="C81" s="14">
        <v>1.1813110594185128</v>
      </c>
      <c r="D81" s="51">
        <v>1.0540555014680302E-2</v>
      </c>
    </row>
    <row r="82" spans="1:4" x14ac:dyDescent="0.25">
      <c r="A82" s="58" t="str">
        <f t="shared" si="2"/>
        <v>Uran-Brennelement frei AKW-CA</v>
      </c>
      <c r="B82" s="70">
        <v>1.0604054642368743</v>
      </c>
      <c r="C82" s="14">
        <v>1.0585519158077326</v>
      </c>
      <c r="D82" s="51">
        <v>1.8535484291417395E-3</v>
      </c>
    </row>
    <row r="83" spans="1:4" x14ac:dyDescent="0.25">
      <c r="A83" s="58" t="str">
        <f t="shared" si="2"/>
        <v>Uran-Brennelement frei AKW-US</v>
      </c>
      <c r="B83" s="70">
        <v>1.1577119848969553</v>
      </c>
      <c r="C83" s="14">
        <v>1.1443770741969415</v>
      </c>
      <c r="D83" s="51">
        <v>1.3334910700013771E-2</v>
      </c>
    </row>
    <row r="84" spans="1:4" x14ac:dyDescent="0.25">
      <c r="A84" s="58" t="str">
        <f t="shared" si="2"/>
        <v>Uran-Brennelement frei AKW-ZA</v>
      </c>
      <c r="B84" s="70">
        <v>1.1114965682857036</v>
      </c>
      <c r="C84" s="14">
        <v>1.1110396967685743</v>
      </c>
      <c r="D84" s="51">
        <v>4.5687151712941023E-4</v>
      </c>
    </row>
    <row r="85" spans="1:4" x14ac:dyDescent="0.25">
      <c r="A85" s="58" t="str">
        <f t="shared" si="2"/>
        <v xml:space="preserve"> </v>
      </c>
      <c r="B85" s="70"/>
      <c r="C85" s="14"/>
      <c r="D85" s="51"/>
    </row>
    <row r="86" spans="1:4" x14ac:dyDescent="0.25">
      <c r="A86" s="58" t="str">
        <f t="shared" si="2"/>
        <v xml:space="preserve"> </v>
      </c>
      <c r="B86" s="70"/>
      <c r="C86" s="14"/>
      <c r="D86" s="51"/>
    </row>
    <row r="87" spans="1:4" x14ac:dyDescent="0.25">
      <c r="A87" s="58" t="str">
        <f t="shared" si="2"/>
        <v xml:space="preserve"> </v>
      </c>
      <c r="B87" s="70"/>
      <c r="C87" s="14"/>
      <c r="D87" s="51"/>
    </row>
    <row r="88" spans="1:4" x14ac:dyDescent="0.25">
      <c r="A88" s="58" t="str">
        <f t="shared" si="2"/>
        <v xml:space="preserve"> </v>
      </c>
      <c r="B88" s="70"/>
      <c r="C88" s="14"/>
      <c r="D88" s="51"/>
    </row>
    <row r="89" spans="1:4" x14ac:dyDescent="0.25">
      <c r="A89" s="58" t="str">
        <f t="shared" si="2"/>
        <v xml:space="preserve"> </v>
      </c>
      <c r="B89" s="70"/>
      <c r="C89" s="14"/>
      <c r="D89" s="51"/>
    </row>
    <row r="90" spans="1:4" x14ac:dyDescent="0.25">
      <c r="A90" s="58" t="str">
        <f t="shared" si="2"/>
        <v xml:space="preserve"> </v>
      </c>
      <c r="B90" s="70"/>
      <c r="C90" s="14"/>
      <c r="D90" s="51"/>
    </row>
    <row r="91" spans="1:4" x14ac:dyDescent="0.25">
      <c r="A91" s="58" t="str">
        <f t="shared" si="2"/>
        <v xml:space="preserve"> </v>
      </c>
      <c r="B91" s="70"/>
      <c r="C91" s="14"/>
      <c r="D91" s="51"/>
    </row>
    <row r="92" spans="1:4" x14ac:dyDescent="0.25">
      <c r="A92" s="58" t="str">
        <f t="shared" si="2"/>
        <v xml:space="preserve"> </v>
      </c>
      <c r="B92" s="70"/>
      <c r="C92" s="14"/>
      <c r="D92" s="51"/>
    </row>
    <row r="93" spans="1:4" x14ac:dyDescent="0.25">
      <c r="A93" s="58" t="str">
        <f t="shared" si="2"/>
        <v xml:space="preserve"> </v>
      </c>
      <c r="B93" s="70"/>
      <c r="C93" s="14"/>
      <c r="D93" s="51"/>
    </row>
    <row r="94" spans="1:4" x14ac:dyDescent="0.25">
      <c r="A94" s="58" t="str">
        <f t="shared" si="2"/>
        <v xml:space="preserve"> </v>
      </c>
      <c r="B94" s="70"/>
      <c r="C94" s="14"/>
      <c r="D94" s="51"/>
    </row>
    <row r="95" spans="1:4" x14ac:dyDescent="0.25">
      <c r="A95" s="58" t="str">
        <f t="shared" si="2"/>
        <v xml:space="preserve"> </v>
      </c>
      <c r="B95" s="70"/>
      <c r="C95" s="14"/>
      <c r="D95" s="51"/>
    </row>
    <row r="96" spans="1:4" x14ac:dyDescent="0.25">
      <c r="A96" s="58" t="str">
        <f t="shared" si="2"/>
        <v xml:space="preserve"> </v>
      </c>
      <c r="B96" s="70"/>
      <c r="C96" s="14"/>
      <c r="D96" s="51"/>
    </row>
    <row r="97" spans="1:9" ht="13.8" thickBot="1" x14ac:dyDescent="0.3">
      <c r="A97" s="59" t="str">
        <f t="shared" si="2"/>
        <v xml:space="preserve"> </v>
      </c>
      <c r="B97" s="71"/>
      <c r="C97" s="72"/>
      <c r="D97" s="53"/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181</v>
      </c>
      <c r="D100" s="15"/>
      <c r="E100" s="15"/>
      <c r="F100" s="15"/>
    </row>
    <row r="101" spans="1:9" x14ac:dyDescent="0.25">
      <c r="A101" s="61" t="str">
        <f>+A9</f>
        <v>Uran-Brennelement frei AKW-DE</v>
      </c>
      <c r="B101" s="87">
        <v>89.29390210224804</v>
      </c>
    </row>
    <row r="102" spans="1:9" x14ac:dyDescent="0.25">
      <c r="A102" s="58" t="str">
        <f t="shared" ref="A102:A120" si="3">+A10</f>
        <v>Uran-Brennelement frei AKW-FR</v>
      </c>
      <c r="B102" s="88">
        <v>10.708365397162476</v>
      </c>
      <c r="G102" s="15"/>
      <c r="H102" s="15"/>
      <c r="I102" s="15"/>
    </row>
    <row r="103" spans="1:9" x14ac:dyDescent="0.25">
      <c r="A103" s="58" t="str">
        <f t="shared" si="3"/>
        <v>Uran-Brennelement frei AKW-UK</v>
      </c>
      <c r="B103" s="88">
        <v>7.8562718956613535</v>
      </c>
    </row>
    <row r="104" spans="1:9" x14ac:dyDescent="0.25">
      <c r="A104" s="58" t="str">
        <f t="shared" si="3"/>
        <v>Uran-Brennelement frei AKW-RU</v>
      </c>
      <c r="B104" s="88">
        <v>65.192747418716948</v>
      </c>
    </row>
    <row r="105" spans="1:9" x14ac:dyDescent="0.25">
      <c r="A105" s="58" t="str">
        <f t="shared" si="3"/>
        <v>Uran-Brennelement frei AKW-CA</v>
      </c>
      <c r="B105" s="88">
        <v>4.8702435012768168</v>
      </c>
    </row>
    <row r="106" spans="1:9" x14ac:dyDescent="0.25">
      <c r="A106" s="58" t="str">
        <f t="shared" si="3"/>
        <v>Uran-Brennelement frei AKW-US</v>
      </c>
      <c r="B106" s="88">
        <v>18.32711074419489</v>
      </c>
    </row>
    <row r="107" spans="1:9" x14ac:dyDescent="0.25">
      <c r="A107" s="58" t="str">
        <f t="shared" si="3"/>
        <v>Uran-Brennelement frei AKW-ZA</v>
      </c>
      <c r="B107" s="88">
        <v>10.444204688203721</v>
      </c>
    </row>
    <row r="108" spans="1:9" x14ac:dyDescent="0.25">
      <c r="A108" s="58" t="str">
        <f t="shared" si="3"/>
        <v xml:space="preserve"> </v>
      </c>
      <c r="B108" s="88"/>
    </row>
    <row r="109" spans="1:9" x14ac:dyDescent="0.25">
      <c r="A109" s="58" t="str">
        <f t="shared" si="3"/>
        <v xml:space="preserve"> </v>
      </c>
      <c r="B109" s="88"/>
    </row>
    <row r="110" spans="1:9" x14ac:dyDescent="0.25">
      <c r="A110" s="58" t="str">
        <f t="shared" si="3"/>
        <v xml:space="preserve"> </v>
      </c>
      <c r="B110" s="88"/>
    </row>
    <row r="111" spans="1:9" x14ac:dyDescent="0.25">
      <c r="A111" s="58" t="str">
        <f t="shared" si="3"/>
        <v xml:space="preserve"> </v>
      </c>
      <c r="B111" s="88"/>
    </row>
    <row r="112" spans="1:9" x14ac:dyDescent="0.25">
      <c r="A112" s="58" t="str">
        <f t="shared" si="3"/>
        <v xml:space="preserve"> </v>
      </c>
      <c r="B112" s="88"/>
    </row>
    <row r="113" spans="1:2" x14ac:dyDescent="0.25">
      <c r="A113" s="58" t="str">
        <f t="shared" si="3"/>
        <v xml:space="preserve"> </v>
      </c>
      <c r="B113" s="88"/>
    </row>
    <row r="114" spans="1:2" x14ac:dyDescent="0.25">
      <c r="A114" s="58" t="str">
        <f t="shared" si="3"/>
        <v xml:space="preserve"> </v>
      </c>
      <c r="B114" s="88"/>
    </row>
    <row r="115" spans="1:2" x14ac:dyDescent="0.25">
      <c r="A115" s="58" t="str">
        <f t="shared" si="3"/>
        <v xml:space="preserve"> </v>
      </c>
      <c r="B115" s="88"/>
    </row>
    <row r="116" spans="1:2" x14ac:dyDescent="0.25">
      <c r="A116" s="58" t="str">
        <f t="shared" si="3"/>
        <v xml:space="preserve"> </v>
      </c>
      <c r="B116" s="88"/>
    </row>
    <row r="117" spans="1:2" x14ac:dyDescent="0.25">
      <c r="A117" s="58" t="str">
        <f t="shared" si="3"/>
        <v xml:space="preserve"> </v>
      </c>
      <c r="B117" s="88"/>
    </row>
    <row r="118" spans="1:2" x14ac:dyDescent="0.25">
      <c r="A118" s="58" t="str">
        <f t="shared" si="3"/>
        <v xml:space="preserve"> </v>
      </c>
      <c r="B118" s="88"/>
    </row>
    <row r="119" spans="1:2" x14ac:dyDescent="0.25">
      <c r="A119" s="58" t="str">
        <f t="shared" si="3"/>
        <v xml:space="preserve"> </v>
      </c>
      <c r="B119" s="88"/>
    </row>
    <row r="120" spans="1:2" ht="13.8" thickBot="1" x14ac:dyDescent="0.3">
      <c r="A120" s="59" t="str">
        <f t="shared" si="3"/>
        <v xml:space="preserve"> </v>
      </c>
      <c r="B120" s="89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5">
    <mergeCell ref="B28:G28"/>
    <mergeCell ref="B5:G5"/>
    <mergeCell ref="B6:G6"/>
    <mergeCell ref="B22:G22"/>
    <mergeCell ref="B23:G23"/>
    <mergeCell ref="B24:G24"/>
    <mergeCell ref="B25:G25"/>
    <mergeCell ref="B18:G18"/>
    <mergeCell ref="B21:G21"/>
    <mergeCell ref="B14:G14"/>
    <mergeCell ref="B15:G15"/>
    <mergeCell ref="B16:G16"/>
    <mergeCell ref="B17:G17"/>
    <mergeCell ref="B13:G13"/>
    <mergeCell ref="B19:G19"/>
    <mergeCell ref="B20:G20"/>
    <mergeCell ref="B4:G4"/>
    <mergeCell ref="B26:G26"/>
    <mergeCell ref="B27:G27"/>
    <mergeCell ref="B3:G3"/>
    <mergeCell ref="B10:G10"/>
    <mergeCell ref="B11:G11"/>
    <mergeCell ref="B12:G12"/>
    <mergeCell ref="B8:G8"/>
    <mergeCell ref="B9:G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50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44.109375" customWidth="1"/>
    <col min="2" max="2" width="16.109375" customWidth="1"/>
    <col min="3" max="3" width="16" customWidth="1"/>
    <col min="4" max="4" width="13.109375" customWidth="1"/>
    <col min="5" max="5" width="12.109375" customWidth="1"/>
    <col min="6" max="6" width="13.109375" customWidth="1"/>
    <col min="7" max="7" width="12.44140625" customWidth="1"/>
    <col min="8" max="10" width="11.5546875" bestFit="1" customWidth="1"/>
  </cols>
  <sheetData>
    <row r="1" spans="1:11" ht="15.75" customHeight="1" x14ac:dyDescent="0.3">
      <c r="A1" s="189" t="str">
        <f>"Ergebnisse aus GEMIS "&amp;Einführung!F3</f>
        <v>Ergebnisse aus GEMIS Version 4.95</v>
      </c>
      <c r="B1" s="22"/>
      <c r="C1" s="29" t="s">
        <v>66</v>
      </c>
      <c r="D1" s="29"/>
      <c r="E1" s="28"/>
      <c r="F1" s="29"/>
      <c r="G1" s="22"/>
      <c r="H1" s="22"/>
      <c r="I1" s="23"/>
    </row>
    <row r="2" spans="1:11" x14ac:dyDescent="0.25">
      <c r="A2" s="1"/>
      <c r="B2" s="2"/>
      <c r="C2" s="2"/>
      <c r="D2" s="2"/>
      <c r="E2" s="2"/>
      <c r="F2" s="2"/>
      <c r="G2" s="2"/>
    </row>
    <row r="3" spans="1:11" x14ac:dyDescent="0.25">
      <c r="A3" s="5" t="s">
        <v>67</v>
      </c>
      <c r="B3" s="231" t="s">
        <v>203</v>
      </c>
      <c r="C3" s="232"/>
      <c r="D3" s="232"/>
      <c r="E3" s="232"/>
      <c r="F3" s="232"/>
      <c r="G3" s="233"/>
    </row>
    <row r="4" spans="1:11" ht="57.75" customHeight="1" x14ac:dyDescent="0.25">
      <c r="A4" s="17" t="s">
        <v>68</v>
      </c>
      <c r="B4" s="257" t="s">
        <v>358</v>
      </c>
      <c r="C4" s="258"/>
      <c r="D4" s="258"/>
      <c r="E4" s="258"/>
      <c r="F4" s="258"/>
      <c r="G4" s="259"/>
      <c r="H4" s="18"/>
      <c r="I4" s="18"/>
      <c r="J4" s="18"/>
      <c r="K4" s="18"/>
    </row>
    <row r="5" spans="1:11" x14ac:dyDescent="0.25">
      <c r="A5" s="8" t="s">
        <v>69</v>
      </c>
      <c r="B5" s="210" t="s">
        <v>70</v>
      </c>
      <c r="C5" s="211"/>
      <c r="D5" s="211"/>
      <c r="E5" s="211"/>
      <c r="F5" s="211"/>
      <c r="G5" s="212"/>
      <c r="I5" t="s">
        <v>178</v>
      </c>
    </row>
    <row r="6" spans="1:11" ht="17.25" customHeight="1" x14ac:dyDescent="0.3">
      <c r="A6" s="9"/>
      <c r="B6" s="213" t="s">
        <v>71</v>
      </c>
      <c r="C6" s="214"/>
      <c r="D6" s="214"/>
      <c r="E6" s="214"/>
      <c r="F6" s="214"/>
      <c r="G6" s="215"/>
      <c r="H6" s="3"/>
      <c r="I6" t="s">
        <v>179</v>
      </c>
      <c r="J6" s="7"/>
    </row>
    <row r="7" spans="1:11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1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1" x14ac:dyDescent="0.25">
      <c r="A9" s="93" t="s">
        <v>290</v>
      </c>
      <c r="B9" s="236" t="s">
        <v>164</v>
      </c>
      <c r="C9" s="236"/>
      <c r="D9" s="236"/>
      <c r="E9" s="236"/>
      <c r="F9" s="236"/>
      <c r="G9" s="236"/>
      <c r="H9" s="94">
        <v>2010</v>
      </c>
      <c r="J9" s="3"/>
    </row>
    <row r="10" spans="1:11" ht="12.75" customHeight="1" x14ac:dyDescent="0.3">
      <c r="A10" s="82" t="s">
        <v>291</v>
      </c>
      <c r="B10" s="234" t="s">
        <v>165</v>
      </c>
      <c r="C10" s="234"/>
      <c r="D10" s="234"/>
      <c r="E10" s="234"/>
      <c r="F10" s="234"/>
      <c r="G10" s="234"/>
      <c r="H10" s="85">
        <v>2010</v>
      </c>
      <c r="J10" s="7"/>
    </row>
    <row r="11" spans="1:11" x14ac:dyDescent="0.25">
      <c r="A11" s="82" t="s">
        <v>292</v>
      </c>
      <c r="B11" s="234" t="s">
        <v>167</v>
      </c>
      <c r="C11" s="234"/>
      <c r="D11" s="234"/>
      <c r="E11" s="234"/>
      <c r="F11" s="234"/>
      <c r="G11" s="234"/>
      <c r="H11" s="85">
        <v>2010</v>
      </c>
      <c r="J11" s="3"/>
    </row>
    <row r="12" spans="1:11" x14ac:dyDescent="0.25">
      <c r="A12" s="82" t="s">
        <v>293</v>
      </c>
      <c r="B12" s="234" t="s">
        <v>166</v>
      </c>
      <c r="C12" s="234"/>
      <c r="D12" s="234"/>
      <c r="E12" s="234"/>
      <c r="F12" s="234"/>
      <c r="G12" s="234"/>
      <c r="H12" s="85">
        <v>2010</v>
      </c>
    </row>
    <row r="13" spans="1:11" ht="12.75" customHeight="1" x14ac:dyDescent="0.25">
      <c r="A13" s="82" t="s">
        <v>39</v>
      </c>
      <c r="B13" s="236" t="s">
        <v>295</v>
      </c>
      <c r="C13" s="236"/>
      <c r="D13" s="236"/>
      <c r="E13" s="236"/>
      <c r="F13" s="236"/>
      <c r="G13" s="236"/>
      <c r="H13" s="85">
        <v>2030</v>
      </c>
    </row>
    <row r="14" spans="1:11" ht="12.75" customHeight="1" x14ac:dyDescent="0.25">
      <c r="A14" s="82" t="s">
        <v>40</v>
      </c>
      <c r="B14" s="236" t="s">
        <v>297</v>
      </c>
      <c r="C14" s="236"/>
      <c r="D14" s="236"/>
      <c r="E14" s="236"/>
      <c r="F14" s="236"/>
      <c r="G14" s="236"/>
      <c r="H14" s="85">
        <v>2030</v>
      </c>
    </row>
    <row r="15" spans="1:11" ht="12.75" customHeight="1" x14ac:dyDescent="0.25">
      <c r="A15" s="82" t="s">
        <v>41</v>
      </c>
      <c r="B15" s="236" t="s">
        <v>296</v>
      </c>
      <c r="C15" s="236"/>
      <c r="D15" s="236"/>
      <c r="E15" s="236"/>
      <c r="F15" s="236"/>
      <c r="G15" s="236"/>
      <c r="H15" s="85">
        <v>2030</v>
      </c>
      <c r="I15" s="10"/>
    </row>
    <row r="16" spans="1:11" ht="12.75" customHeight="1" x14ac:dyDescent="0.25">
      <c r="A16" s="82" t="s">
        <v>42</v>
      </c>
      <c r="B16" s="234" t="s">
        <v>168</v>
      </c>
      <c r="C16" s="234"/>
      <c r="D16" s="234"/>
      <c r="E16" s="234"/>
      <c r="F16" s="234"/>
      <c r="G16" s="234"/>
      <c r="H16" s="85">
        <v>2030</v>
      </c>
    </row>
    <row r="17" spans="1:12" ht="12.75" customHeight="1" x14ac:dyDescent="0.25">
      <c r="A17" s="82" t="s">
        <v>43</v>
      </c>
      <c r="B17" s="234" t="s">
        <v>169</v>
      </c>
      <c r="C17" s="234"/>
      <c r="D17" s="234"/>
      <c r="E17" s="234"/>
      <c r="F17" s="234"/>
      <c r="G17" s="234"/>
      <c r="H17" s="85">
        <v>2030</v>
      </c>
      <c r="L17" s="10"/>
    </row>
    <row r="18" spans="1:12" x14ac:dyDescent="0.25">
      <c r="A18" s="82" t="s">
        <v>177</v>
      </c>
      <c r="B18" s="234"/>
      <c r="C18" s="234"/>
      <c r="D18" s="234"/>
      <c r="E18" s="234"/>
      <c r="F18" s="234"/>
      <c r="G18" s="234"/>
      <c r="H18" s="85"/>
      <c r="K18" s="10"/>
    </row>
    <row r="19" spans="1:12" x14ac:dyDescent="0.25">
      <c r="A19" s="82" t="s">
        <v>177</v>
      </c>
      <c r="B19" s="234"/>
      <c r="C19" s="234"/>
      <c r="D19" s="234"/>
      <c r="E19" s="234"/>
      <c r="F19" s="234"/>
      <c r="G19" s="234"/>
      <c r="H19" s="85"/>
    </row>
    <row r="20" spans="1:12" x14ac:dyDescent="0.25">
      <c r="A20" s="82" t="s">
        <v>177</v>
      </c>
      <c r="B20" s="234"/>
      <c r="C20" s="234"/>
      <c r="D20" s="234"/>
      <c r="E20" s="234"/>
      <c r="F20" s="234"/>
      <c r="G20" s="234"/>
      <c r="H20" s="85"/>
    </row>
    <row r="21" spans="1:12" x14ac:dyDescent="0.25">
      <c r="A21" s="82" t="s">
        <v>177</v>
      </c>
      <c r="B21" s="234"/>
      <c r="C21" s="234"/>
      <c r="D21" s="234"/>
      <c r="E21" s="234"/>
      <c r="F21" s="234"/>
      <c r="G21" s="234"/>
      <c r="H21" s="85"/>
    </row>
    <row r="22" spans="1:12" x14ac:dyDescent="0.25">
      <c r="A22" s="82" t="s">
        <v>177</v>
      </c>
      <c r="B22" s="234"/>
      <c r="C22" s="234"/>
      <c r="D22" s="234"/>
      <c r="E22" s="234"/>
      <c r="F22" s="234"/>
      <c r="G22" s="234"/>
      <c r="H22" s="85"/>
    </row>
    <row r="23" spans="1:12" x14ac:dyDescent="0.25">
      <c r="A23" s="82" t="s">
        <v>177</v>
      </c>
      <c r="B23" s="234"/>
      <c r="C23" s="234"/>
      <c r="D23" s="234"/>
      <c r="E23" s="234"/>
      <c r="F23" s="234"/>
      <c r="G23" s="234"/>
      <c r="H23" s="85"/>
    </row>
    <row r="24" spans="1:12" x14ac:dyDescent="0.25">
      <c r="A24" s="82" t="s">
        <v>177</v>
      </c>
      <c r="B24" s="234"/>
      <c r="C24" s="234"/>
      <c r="D24" s="234"/>
      <c r="E24" s="234"/>
      <c r="F24" s="234"/>
      <c r="G24" s="234"/>
      <c r="H24" s="85"/>
    </row>
    <row r="25" spans="1:12" x14ac:dyDescent="0.25">
      <c r="A25" s="83" t="s">
        <v>177</v>
      </c>
      <c r="B25" s="234"/>
      <c r="C25" s="234"/>
      <c r="D25" s="234"/>
      <c r="E25" s="234"/>
      <c r="F25" s="234"/>
      <c r="G25" s="234"/>
      <c r="H25" s="85"/>
    </row>
    <row r="26" spans="1:12" x14ac:dyDescent="0.25">
      <c r="A26" s="83" t="s">
        <v>177</v>
      </c>
      <c r="B26" s="234"/>
      <c r="C26" s="234"/>
      <c r="D26" s="234"/>
      <c r="E26" s="234"/>
      <c r="F26" s="234"/>
      <c r="G26" s="234"/>
      <c r="H26" s="86"/>
    </row>
    <row r="27" spans="1:12" x14ac:dyDescent="0.25">
      <c r="A27" s="83" t="s">
        <v>177</v>
      </c>
      <c r="B27" s="234"/>
      <c r="C27" s="234"/>
      <c r="D27" s="234"/>
      <c r="E27" s="234"/>
      <c r="F27" s="234"/>
      <c r="G27" s="234"/>
      <c r="H27" s="86"/>
    </row>
    <row r="28" spans="1:12" ht="13.8" thickBot="1" x14ac:dyDescent="0.3">
      <c r="A28" s="84" t="s">
        <v>177</v>
      </c>
      <c r="B28" s="237"/>
      <c r="C28" s="237"/>
      <c r="D28" s="237"/>
      <c r="E28" s="237"/>
      <c r="F28" s="237"/>
      <c r="G28" s="237"/>
      <c r="H28" s="34"/>
    </row>
    <row r="29" spans="1:12" ht="13.8" thickBot="1" x14ac:dyDescent="0.3">
      <c r="A29" t="s">
        <v>177</v>
      </c>
      <c r="B29" s="2"/>
      <c r="C29" s="2"/>
      <c r="D29" s="2"/>
      <c r="E29" s="2"/>
      <c r="F29" s="2"/>
      <c r="G29" s="2"/>
    </row>
    <row r="30" spans="1:12" ht="14.25" customHeight="1" x14ac:dyDescent="0.35">
      <c r="A30" s="56" t="s">
        <v>82</v>
      </c>
      <c r="B30" s="54" t="s">
        <v>83</v>
      </c>
      <c r="C30" s="45"/>
      <c r="D30" s="45"/>
      <c r="E30" s="46"/>
    </row>
    <row r="31" spans="1:12" ht="14.25" customHeight="1" thickBot="1" x14ac:dyDescent="0.4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</row>
    <row r="32" spans="1:12" x14ac:dyDescent="0.25">
      <c r="A32" s="61" t="str">
        <f>+A9</f>
        <v>Anbau\Mais-Silage-0LUC-DE-2010</v>
      </c>
      <c r="B32" s="78">
        <v>408.80376199355993</v>
      </c>
      <c r="C32" s="49">
        <v>5.9759479529282622</v>
      </c>
      <c r="D32" s="49">
        <v>31.012561097784857</v>
      </c>
      <c r="E32" s="50">
        <v>3.8692694006219059</v>
      </c>
      <c r="F32" s="12"/>
      <c r="G32" s="12"/>
    </row>
    <row r="33" spans="1:7" x14ac:dyDescent="0.25">
      <c r="A33" s="58" t="str">
        <f>+A10</f>
        <v>Anbau\Mais-Silage-dLUC (Grünland)-DE-2010</v>
      </c>
      <c r="B33" s="79">
        <v>318.39964908473371</v>
      </c>
      <c r="C33" s="11">
        <v>7.5065606667648535</v>
      </c>
      <c r="D33" s="11">
        <v>21.49915450012093</v>
      </c>
      <c r="E33" s="51">
        <v>4.9352361934885947</v>
      </c>
      <c r="F33" s="12"/>
      <c r="G33" s="12"/>
    </row>
    <row r="34" spans="1:7" x14ac:dyDescent="0.25">
      <c r="A34" s="58" t="str">
        <f>+A11</f>
        <v>Anbau\Mais-Silage-iLUC25% (Acker)-DE-2010</v>
      </c>
      <c r="B34" s="79">
        <v>315.62111464139713</v>
      </c>
      <c r="C34" s="11">
        <v>3.2680229756658994</v>
      </c>
      <c r="D34" s="11">
        <v>23.290643676404581</v>
      </c>
      <c r="E34" s="51">
        <v>2.5671158959952383</v>
      </c>
      <c r="F34" s="12"/>
      <c r="G34" s="12"/>
    </row>
    <row r="35" spans="1:7" x14ac:dyDescent="0.25">
      <c r="A35" s="58" t="str">
        <f t="shared" ref="A35:A51" si="0">+A12</f>
        <v>Anbau\Mais-Silage-iLUC25% (Grünland)-DE-2010</v>
      </c>
      <c r="B35" s="79">
        <v>395.93421605720016</v>
      </c>
      <c r="C35" s="11">
        <v>2.8725040297296589</v>
      </c>
      <c r="D35" s="11">
        <v>16.436254759980194</v>
      </c>
      <c r="E35" s="51">
        <v>1.9990340103811852</v>
      </c>
      <c r="F35" s="12"/>
      <c r="G35" s="12"/>
    </row>
    <row r="36" spans="1:7" x14ac:dyDescent="0.25">
      <c r="A36" s="58" t="str">
        <f t="shared" si="0"/>
        <v>Anbau\KUP (Pappel)-0LUC-DE-2030</v>
      </c>
      <c r="B36" s="79">
        <v>5.0240642646280049</v>
      </c>
      <c r="C36" s="11">
        <v>2.5054897711435111</v>
      </c>
      <c r="D36" s="11">
        <v>3.5842589102982205</v>
      </c>
      <c r="E36" s="51">
        <v>0.73628110608504427</v>
      </c>
      <c r="F36" s="12"/>
      <c r="G36" s="12"/>
    </row>
    <row r="37" spans="1:7" x14ac:dyDescent="0.25">
      <c r="A37" s="58" t="str">
        <f t="shared" si="0"/>
        <v>Anbau\KUP (Pappel)-dLUC (Acker)-DE-2030</v>
      </c>
      <c r="B37" s="79">
        <v>41.696896484113829</v>
      </c>
      <c r="C37" s="11">
        <v>3.8208500080044256</v>
      </c>
      <c r="D37" s="11">
        <v>15.697132814663664</v>
      </c>
      <c r="E37" s="51">
        <v>2.2274958739303172</v>
      </c>
      <c r="F37" s="12"/>
      <c r="G37" s="12"/>
    </row>
    <row r="38" spans="1:7" x14ac:dyDescent="0.25">
      <c r="A38" s="58" t="str">
        <f t="shared" si="0"/>
        <v>Anbau\KUP (Pappel)-dLUC (Grünland)-DE-2030</v>
      </c>
      <c r="B38" s="79">
        <v>41.696896484113829</v>
      </c>
      <c r="C38" s="11">
        <v>3.8208500080044256</v>
      </c>
      <c r="D38" s="11">
        <v>15.697132814663664</v>
      </c>
      <c r="E38" s="51">
        <v>2.2274958739303172</v>
      </c>
      <c r="F38" s="12"/>
      <c r="G38" s="12"/>
    </row>
    <row r="39" spans="1:7" x14ac:dyDescent="0.25">
      <c r="A39" s="58" t="str">
        <f t="shared" si="0"/>
        <v>Anbau\KUP (Pappel)-iLUC25% (Acker)-DE-2030</v>
      </c>
      <c r="B39" s="79">
        <v>41.696896484113829</v>
      </c>
      <c r="C39" s="11">
        <v>3.8208500080044256</v>
      </c>
      <c r="D39" s="11">
        <v>15.697132814663664</v>
      </c>
      <c r="E39" s="51">
        <v>2.2274958739303172</v>
      </c>
      <c r="F39" s="12"/>
      <c r="G39" s="12"/>
    </row>
    <row r="40" spans="1:7" x14ac:dyDescent="0.25">
      <c r="A40" s="58" t="str">
        <f t="shared" si="0"/>
        <v>Anbau\KUP (Pappel)-iLUC25% (Grünland)-DE-2030</v>
      </c>
      <c r="B40" s="79">
        <v>41.696896484113829</v>
      </c>
      <c r="C40" s="11">
        <v>3.8208500080044256</v>
      </c>
      <c r="D40" s="11">
        <v>15.697132814663664</v>
      </c>
      <c r="E40" s="51">
        <v>2.2274958739303172</v>
      </c>
      <c r="F40" s="12"/>
      <c r="G40" s="12"/>
    </row>
    <row r="41" spans="1:7" x14ac:dyDescent="0.25">
      <c r="A41" s="58" t="str">
        <f t="shared" si="0"/>
        <v xml:space="preserve"> </v>
      </c>
      <c r="B41" s="79"/>
      <c r="C41" s="11"/>
      <c r="D41" s="11"/>
      <c r="E41" s="51"/>
      <c r="F41" s="12"/>
      <c r="G41" s="12"/>
    </row>
    <row r="42" spans="1:7" x14ac:dyDescent="0.25">
      <c r="A42" s="58" t="str">
        <f t="shared" si="0"/>
        <v xml:space="preserve"> </v>
      </c>
      <c r="B42" s="79"/>
      <c r="C42" s="11"/>
      <c r="D42" s="11"/>
      <c r="E42" s="51"/>
      <c r="F42" s="12"/>
      <c r="G42" s="12"/>
    </row>
    <row r="43" spans="1:7" x14ac:dyDescent="0.25">
      <c r="A43" s="58" t="str">
        <f t="shared" si="0"/>
        <v xml:space="preserve"> </v>
      </c>
      <c r="B43" s="79"/>
      <c r="C43" s="11"/>
      <c r="D43" s="11"/>
      <c r="E43" s="51"/>
      <c r="F43" s="12"/>
      <c r="G43" s="12"/>
    </row>
    <row r="44" spans="1:7" x14ac:dyDescent="0.25">
      <c r="A44" s="58" t="str">
        <f t="shared" si="0"/>
        <v xml:space="preserve"> </v>
      </c>
      <c r="B44" s="79"/>
      <c r="C44" s="11"/>
      <c r="D44" s="11"/>
      <c r="E44" s="51"/>
      <c r="F44" s="12"/>
      <c r="G44" s="12"/>
    </row>
    <row r="45" spans="1:7" x14ac:dyDescent="0.25">
      <c r="A45" s="58" t="str">
        <f t="shared" si="0"/>
        <v xml:space="preserve"> </v>
      </c>
      <c r="B45" s="79"/>
      <c r="C45" s="11"/>
      <c r="D45" s="11"/>
      <c r="E45" s="51"/>
      <c r="F45" s="12"/>
      <c r="G45" s="12"/>
    </row>
    <row r="46" spans="1:7" x14ac:dyDescent="0.25">
      <c r="A46" s="58" t="str">
        <f t="shared" si="0"/>
        <v xml:space="preserve"> </v>
      </c>
      <c r="B46" s="79"/>
      <c r="C46" s="11"/>
      <c r="D46" s="11"/>
      <c r="E46" s="51"/>
      <c r="F46" s="12"/>
      <c r="G46" s="12"/>
    </row>
    <row r="47" spans="1:7" x14ac:dyDescent="0.25">
      <c r="A47" s="58" t="str">
        <f t="shared" si="0"/>
        <v xml:space="preserve"> </v>
      </c>
      <c r="B47" s="79"/>
      <c r="C47" s="11"/>
      <c r="D47" s="11"/>
      <c r="E47" s="51"/>
      <c r="F47" s="12"/>
      <c r="G47" s="12"/>
    </row>
    <row r="48" spans="1:7" x14ac:dyDescent="0.25">
      <c r="A48" s="58" t="str">
        <f t="shared" si="0"/>
        <v xml:space="preserve"> </v>
      </c>
      <c r="B48" s="79"/>
      <c r="C48" s="11"/>
      <c r="D48" s="11"/>
      <c r="E48" s="51"/>
      <c r="F48" s="12"/>
      <c r="G48" s="12"/>
    </row>
    <row r="49" spans="1:20" x14ac:dyDescent="0.25">
      <c r="A49" s="58" t="str">
        <f t="shared" si="0"/>
        <v xml:space="preserve"> </v>
      </c>
      <c r="B49" s="79"/>
      <c r="C49" s="11"/>
      <c r="D49" s="11"/>
      <c r="E49" s="51"/>
      <c r="F49" s="12"/>
      <c r="G49" s="12"/>
    </row>
    <row r="50" spans="1:20" x14ac:dyDescent="0.25">
      <c r="A50" s="58" t="str">
        <f t="shared" si="0"/>
        <v xml:space="preserve"> </v>
      </c>
      <c r="B50" s="79"/>
      <c r="C50" s="11"/>
      <c r="D50" s="11"/>
      <c r="E50" s="51"/>
      <c r="F50" s="12"/>
      <c r="G50" s="12"/>
    </row>
    <row r="51" spans="1:20" ht="13.8" thickBot="1" x14ac:dyDescent="0.3">
      <c r="A51" s="59" t="str">
        <f t="shared" si="0"/>
        <v xml:space="preserve"> </v>
      </c>
      <c r="B51" s="80"/>
      <c r="C51" s="52"/>
      <c r="D51" s="52"/>
      <c r="E51" s="53"/>
      <c r="F51" s="12"/>
      <c r="G51" s="12"/>
    </row>
    <row r="52" spans="1:20" ht="13.8" thickBot="1" x14ac:dyDescent="0.3"/>
    <row r="53" spans="1:20" ht="14.25" customHeight="1" x14ac:dyDescent="0.35">
      <c r="A53" s="60" t="s">
        <v>88</v>
      </c>
      <c r="B53" s="54" t="s">
        <v>89</v>
      </c>
      <c r="C53" s="45"/>
      <c r="D53" s="45"/>
      <c r="E53" s="46"/>
      <c r="F53" s="13"/>
      <c r="G53" s="13"/>
    </row>
    <row r="54" spans="1:20" ht="14.25" customHeight="1" thickBot="1" x14ac:dyDescent="0.4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  <c r="G54" s="13"/>
    </row>
    <row r="55" spans="1:20" x14ac:dyDescent="0.25">
      <c r="A55" s="61" t="str">
        <f>+A$9</f>
        <v>Anbau\Mais-Silage-0LUC-DE-2010</v>
      </c>
      <c r="B55" s="62">
        <v>13168.728610939459</v>
      </c>
      <c r="C55" s="63">
        <v>2829.4214121205632</v>
      </c>
      <c r="D55" s="49">
        <v>4.429591331894752</v>
      </c>
      <c r="E55" s="50">
        <v>38.514279825594599</v>
      </c>
      <c r="F55" s="15"/>
      <c r="G55" s="15"/>
      <c r="S55" s="12"/>
      <c r="T55" s="12"/>
    </row>
    <row r="56" spans="1:20" x14ac:dyDescent="0.25">
      <c r="A56" s="58" t="str">
        <f>+A10</f>
        <v>Anbau\Mais-Silage-dLUC (Grünland)-DE-2010</v>
      </c>
      <c r="B56" s="64">
        <v>28247.581012490384</v>
      </c>
      <c r="C56" s="31">
        <v>15801.723332944941</v>
      </c>
      <c r="D56" s="11">
        <v>5.3895845665008082</v>
      </c>
      <c r="E56" s="51">
        <v>46.354617368833068</v>
      </c>
      <c r="F56" s="15"/>
      <c r="G56" s="15"/>
      <c r="S56" s="12"/>
      <c r="T56" s="12"/>
    </row>
    <row r="57" spans="1:20" x14ac:dyDescent="0.25">
      <c r="A57" s="58" t="str">
        <f t="shared" ref="A57:A74" si="1">+A11</f>
        <v>Anbau\Mais-Silage-iLUC25% (Acker)-DE-2010</v>
      </c>
      <c r="B57" s="64">
        <v>36639.080393646029</v>
      </c>
      <c r="C57" s="31">
        <v>26315.781880565915</v>
      </c>
      <c r="D57" s="11">
        <v>3.806438029853819</v>
      </c>
      <c r="E57" s="51">
        <v>38.524730249022788</v>
      </c>
      <c r="F57" s="15"/>
      <c r="G57" s="15"/>
      <c r="S57" s="12"/>
      <c r="T57" s="12"/>
    </row>
    <row r="58" spans="1:20" x14ac:dyDescent="0.25">
      <c r="A58" s="58" t="str">
        <f t="shared" si="1"/>
        <v>Anbau\Mais-Silage-iLUC25% (Grünland)-DE-2010</v>
      </c>
      <c r="B58" s="64">
        <v>48441.086505501873</v>
      </c>
      <c r="C58" s="31">
        <v>38138.872353424907</v>
      </c>
      <c r="D58" s="11">
        <v>3.1684800433786133</v>
      </c>
      <c r="E58" s="51">
        <v>38.517391480458656</v>
      </c>
      <c r="F58" s="15"/>
      <c r="G58" s="15"/>
      <c r="S58" s="12"/>
      <c r="T58" s="12"/>
    </row>
    <row r="59" spans="1:20" x14ac:dyDescent="0.25">
      <c r="A59" s="58" t="str">
        <f t="shared" si="1"/>
        <v>Anbau\KUP (Pappel)-0LUC-DE-2030</v>
      </c>
      <c r="B59" s="64">
        <v>628.07099863799965</v>
      </c>
      <c r="C59" s="31">
        <v>596.56689609468356</v>
      </c>
      <c r="D59" s="11">
        <v>0.80563976644578994</v>
      </c>
      <c r="E59" s="51">
        <v>2.7434441918635245E-2</v>
      </c>
      <c r="F59" s="15"/>
      <c r="G59" s="15"/>
      <c r="S59" s="12"/>
      <c r="T59" s="12"/>
    </row>
    <row r="60" spans="1:20" x14ac:dyDescent="0.25">
      <c r="A60" s="58" t="str">
        <f t="shared" si="1"/>
        <v>Anbau\KUP (Pappel)-dLUC (Acker)-DE-2030</v>
      </c>
      <c r="B60" s="64">
        <v>-4909.6529139458489</v>
      </c>
      <c r="C60" s="31">
        <v>-6791.9227162530906</v>
      </c>
      <c r="D60" s="11">
        <v>2.3564982222239439</v>
      </c>
      <c r="E60" s="51">
        <v>6.8357846715585451</v>
      </c>
      <c r="F60" s="15"/>
      <c r="G60" s="15"/>
      <c r="S60" s="12"/>
      <c r="T60" s="12"/>
    </row>
    <row r="61" spans="1:20" x14ac:dyDescent="0.25">
      <c r="A61" s="58" t="str">
        <f t="shared" si="1"/>
        <v>Anbau\KUP (Pappel)-dLUC (Grünland)-DE-2030</v>
      </c>
      <c r="B61" s="64">
        <v>12287.347086054175</v>
      </c>
      <c r="C61" s="31">
        <v>10405.077283746872</v>
      </c>
      <c r="D61" s="11">
        <v>2.3564982222239439</v>
      </c>
      <c r="E61" s="51">
        <v>6.8357846715585451</v>
      </c>
      <c r="F61" s="15"/>
      <c r="G61" s="15"/>
      <c r="S61" s="12"/>
      <c r="T61" s="12"/>
    </row>
    <row r="62" spans="1:20" x14ac:dyDescent="0.25">
      <c r="A62" s="58" t="str">
        <f t="shared" si="1"/>
        <v>Anbau\KUP (Pappel)-iLUC25% (Acker)-DE-2030</v>
      </c>
      <c r="B62" s="64">
        <v>16342.347086054175</v>
      </c>
      <c r="C62" s="31">
        <v>14460.077283746872</v>
      </c>
      <c r="D62" s="11">
        <v>2.3564982222239439</v>
      </c>
      <c r="E62" s="51">
        <v>6.8357846715585451</v>
      </c>
      <c r="F62" s="15"/>
      <c r="G62" s="15"/>
      <c r="S62" s="12"/>
      <c r="T62" s="12"/>
    </row>
    <row r="63" spans="1:20" x14ac:dyDescent="0.25">
      <c r="A63" s="58" t="str">
        <f t="shared" si="1"/>
        <v>Anbau\KUP (Pappel)-iLUC25% (Grünland)-DE-2030</v>
      </c>
      <c r="B63" s="64">
        <v>33539.347086054178</v>
      </c>
      <c r="C63" s="31">
        <v>31657.077283746858</v>
      </c>
      <c r="D63" s="11">
        <v>2.3564982222239439</v>
      </c>
      <c r="E63" s="51">
        <v>6.8357846715585451</v>
      </c>
      <c r="F63" s="15"/>
      <c r="G63" s="15"/>
      <c r="S63" s="12"/>
      <c r="T63" s="12"/>
    </row>
    <row r="64" spans="1:20" x14ac:dyDescent="0.25">
      <c r="A64" s="58" t="str">
        <f t="shared" si="1"/>
        <v xml:space="preserve"> </v>
      </c>
      <c r="B64" s="64"/>
      <c r="C64" s="31"/>
      <c r="D64" s="11"/>
      <c r="E64" s="51"/>
      <c r="F64" s="15"/>
      <c r="G64" s="15"/>
      <c r="S64" s="12"/>
      <c r="T64" s="12"/>
    </row>
    <row r="65" spans="1:20" x14ac:dyDescent="0.25">
      <c r="A65" s="58" t="str">
        <f t="shared" si="1"/>
        <v xml:space="preserve"> </v>
      </c>
      <c r="B65" s="64"/>
      <c r="C65" s="31"/>
      <c r="D65" s="11"/>
      <c r="E65" s="51"/>
      <c r="F65" s="15"/>
      <c r="G65" s="15"/>
      <c r="S65" s="12"/>
      <c r="T65" s="12"/>
    </row>
    <row r="66" spans="1:20" x14ac:dyDescent="0.25">
      <c r="A66" s="58" t="str">
        <f t="shared" si="1"/>
        <v xml:space="preserve"> </v>
      </c>
      <c r="B66" s="64"/>
      <c r="C66" s="31"/>
      <c r="D66" s="11"/>
      <c r="E66" s="51"/>
      <c r="F66" s="15"/>
      <c r="G66" s="15"/>
      <c r="S66" s="12"/>
      <c r="T66" s="12"/>
    </row>
    <row r="67" spans="1:20" x14ac:dyDescent="0.25">
      <c r="A67" s="58" t="str">
        <f t="shared" si="1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5">
      <c r="A68" s="58" t="str">
        <f t="shared" si="1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5">
      <c r="A69" s="58" t="str">
        <f t="shared" si="1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5">
      <c r="A70" s="58" t="str">
        <f t="shared" si="1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5">
      <c r="A71" s="58" t="str">
        <f t="shared" si="1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5">
      <c r="A72" s="58" t="str">
        <f t="shared" si="1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5">
      <c r="A73" s="58" t="str">
        <f t="shared" si="1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8" thickBot="1" x14ac:dyDescent="0.3">
      <c r="A74" s="59" t="str">
        <f t="shared" si="1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8" thickBot="1" x14ac:dyDescent="0.3"/>
    <row r="76" spans="1:20" x14ac:dyDescent="0.25">
      <c r="A76" s="67" t="s">
        <v>93</v>
      </c>
      <c r="B76" s="54"/>
      <c r="C76" s="45" t="s">
        <v>94</v>
      </c>
      <c r="D76" s="46" t="s">
        <v>95</v>
      </c>
    </row>
    <row r="77" spans="1:20" ht="16.2" thickBot="1" x14ac:dyDescent="0.4">
      <c r="A77" s="57" t="s">
        <v>180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Anbau\Mais-Silage-0LUC-DE-2010</v>
      </c>
      <c r="B78" s="68">
        <v>1.0446761348557723</v>
      </c>
      <c r="C78" s="69">
        <v>4.3990793633968961E-2</v>
      </c>
      <c r="D78" s="50">
        <v>1.0006853412218033</v>
      </c>
    </row>
    <row r="79" spans="1:20" x14ac:dyDescent="0.25">
      <c r="A79" s="58" t="str">
        <f t="shared" ref="A79:A97" si="2">+A10</f>
        <v>Anbau\Mais-Silage-dLUC (Grünland)-DE-2010</v>
      </c>
      <c r="B79" s="70">
        <v>1.0605086595807889</v>
      </c>
      <c r="C79" s="14">
        <v>5.9717145510465433E-2</v>
      </c>
      <c r="D79" s="51">
        <v>1.0007915140703234</v>
      </c>
    </row>
    <row r="80" spans="1:20" x14ac:dyDescent="0.25">
      <c r="A80" s="58" t="str">
        <f t="shared" si="2"/>
        <v>Anbau\Mais-Silage-iLUC25% (Acker)-DE-2010</v>
      </c>
      <c r="B80" s="70">
        <v>1.0488572537375613</v>
      </c>
      <c r="C80" s="14">
        <v>4.8671229106345575E-2</v>
      </c>
      <c r="D80" s="51">
        <v>1.0001860246312158</v>
      </c>
    </row>
    <row r="81" spans="1:4" x14ac:dyDescent="0.25">
      <c r="A81" s="58" t="str">
        <f t="shared" si="2"/>
        <v>Anbau\Mais-Silage-iLUC25% (Grünland)-DE-2010</v>
      </c>
      <c r="B81" s="70">
        <v>1.0399560527500522</v>
      </c>
      <c r="C81" s="14">
        <v>3.9496392599558221E-2</v>
      </c>
      <c r="D81" s="51">
        <v>1.000459660150494</v>
      </c>
    </row>
    <row r="82" spans="1:4" x14ac:dyDescent="0.25">
      <c r="A82" s="58" t="str">
        <f t="shared" si="2"/>
        <v>Anbau\KUP (Pappel)-0LUC-DE-2030</v>
      </c>
      <c r="B82" s="70">
        <v>1.0097395356701693</v>
      </c>
      <c r="C82" s="14">
        <v>9.6302198491671261E-3</v>
      </c>
      <c r="D82" s="51">
        <v>1.0001093158210022</v>
      </c>
    </row>
    <row r="83" spans="1:4" x14ac:dyDescent="0.25">
      <c r="A83" s="58" t="str">
        <f t="shared" si="2"/>
        <v>Anbau\KUP (Pappel)-dLUC (Acker)-DE-2030</v>
      </c>
      <c r="B83" s="70">
        <v>1.0364707968325972</v>
      </c>
      <c r="C83" s="14">
        <v>3.6229356555997301E-2</v>
      </c>
      <c r="D83" s="51">
        <v>1.0002414402766</v>
      </c>
    </row>
    <row r="84" spans="1:4" x14ac:dyDescent="0.25">
      <c r="A84" s="58" t="str">
        <f t="shared" si="2"/>
        <v>Anbau\KUP (Pappel)-dLUC (Grünland)-DE-2030</v>
      </c>
      <c r="B84" s="70">
        <v>1.0364707968325972</v>
      </c>
      <c r="C84" s="14">
        <v>3.6229356555997301E-2</v>
      </c>
      <c r="D84" s="51">
        <v>1.0002414402766</v>
      </c>
    </row>
    <row r="85" spans="1:4" x14ac:dyDescent="0.25">
      <c r="A85" s="58" t="str">
        <f t="shared" si="2"/>
        <v>Anbau\KUP (Pappel)-iLUC25% (Acker)-DE-2030</v>
      </c>
      <c r="B85" s="70">
        <v>1.0364707968325972</v>
      </c>
      <c r="C85" s="14">
        <v>3.6229356555997301E-2</v>
      </c>
      <c r="D85" s="51">
        <v>1.0002414402766</v>
      </c>
    </row>
    <row r="86" spans="1:4" x14ac:dyDescent="0.25">
      <c r="A86" s="58" t="str">
        <f t="shared" si="2"/>
        <v>Anbau\KUP (Pappel)-iLUC25% (Grünland)-DE-2030</v>
      </c>
      <c r="B86" s="70">
        <v>1.0364707968325972</v>
      </c>
      <c r="C86" s="14">
        <v>3.6229356555997301E-2</v>
      </c>
      <c r="D86" s="51">
        <v>1.0002414402766</v>
      </c>
    </row>
    <row r="87" spans="1:4" x14ac:dyDescent="0.25">
      <c r="A87" s="58" t="str">
        <f t="shared" si="2"/>
        <v xml:space="preserve"> </v>
      </c>
      <c r="B87" s="70"/>
      <c r="C87" s="14"/>
      <c r="D87" s="51"/>
    </row>
    <row r="88" spans="1:4" x14ac:dyDescent="0.25">
      <c r="A88" s="58" t="str">
        <f t="shared" si="2"/>
        <v xml:space="preserve"> </v>
      </c>
      <c r="B88" s="70"/>
      <c r="C88" s="14"/>
      <c r="D88" s="51"/>
    </row>
    <row r="89" spans="1:4" x14ac:dyDescent="0.25">
      <c r="A89" s="58" t="str">
        <f t="shared" si="2"/>
        <v xml:space="preserve"> </v>
      </c>
      <c r="B89" s="70"/>
      <c r="C89" s="14"/>
      <c r="D89" s="51"/>
    </row>
    <row r="90" spans="1:4" x14ac:dyDescent="0.25">
      <c r="A90" s="58" t="str">
        <f t="shared" si="2"/>
        <v xml:space="preserve"> </v>
      </c>
      <c r="B90" s="70"/>
      <c r="C90" s="14"/>
      <c r="D90" s="51"/>
    </row>
    <row r="91" spans="1:4" x14ac:dyDescent="0.25">
      <c r="A91" s="58" t="str">
        <f t="shared" si="2"/>
        <v xml:space="preserve"> </v>
      </c>
      <c r="B91" s="70"/>
      <c r="C91" s="14"/>
      <c r="D91" s="51"/>
    </row>
    <row r="92" spans="1:4" x14ac:dyDescent="0.25">
      <c r="A92" s="58" t="str">
        <f t="shared" si="2"/>
        <v xml:space="preserve"> </v>
      </c>
      <c r="B92" s="70"/>
      <c r="C92" s="14"/>
      <c r="D92" s="51"/>
    </row>
    <row r="93" spans="1:4" x14ac:dyDescent="0.25">
      <c r="A93" s="58" t="str">
        <f t="shared" si="2"/>
        <v xml:space="preserve"> </v>
      </c>
      <c r="B93" s="70"/>
      <c r="C93" s="14"/>
      <c r="D93" s="51"/>
    </row>
    <row r="94" spans="1:4" x14ac:dyDescent="0.25">
      <c r="A94" s="58" t="str">
        <f t="shared" si="2"/>
        <v xml:space="preserve"> </v>
      </c>
      <c r="B94" s="70"/>
      <c r="C94" s="14"/>
      <c r="D94" s="51"/>
    </row>
    <row r="95" spans="1:4" x14ac:dyDescent="0.25">
      <c r="A95" s="58" t="str">
        <f t="shared" si="2"/>
        <v xml:space="preserve"> </v>
      </c>
      <c r="B95" s="70"/>
      <c r="C95" s="14"/>
      <c r="D95" s="51"/>
    </row>
    <row r="96" spans="1:4" x14ac:dyDescent="0.25">
      <c r="A96" s="58" t="str">
        <f t="shared" si="2"/>
        <v xml:space="preserve"> </v>
      </c>
      <c r="B96" s="70"/>
      <c r="C96" s="14"/>
      <c r="D96" s="51"/>
    </row>
    <row r="97" spans="1:9" ht="13.8" thickBot="1" x14ac:dyDescent="0.3">
      <c r="A97" s="59" t="str">
        <f t="shared" si="2"/>
        <v xml:space="preserve"> </v>
      </c>
      <c r="B97" s="71"/>
      <c r="C97" s="72"/>
      <c r="D97" s="53"/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181</v>
      </c>
      <c r="D100" s="15"/>
      <c r="E100" s="15"/>
      <c r="F100" s="15"/>
      <c r="G100" s="15"/>
      <c r="H100" s="15"/>
      <c r="I100" s="15"/>
    </row>
    <row r="101" spans="1:9" x14ac:dyDescent="0.25">
      <c r="A101" s="61" t="str">
        <f>+A9</f>
        <v>Anbau\Mais-Silage-0LUC-DE-2010</v>
      </c>
      <c r="B101" s="90">
        <v>47505.8040952765</v>
      </c>
    </row>
    <row r="102" spans="1:9" x14ac:dyDescent="0.25">
      <c r="A102" s="58" t="str">
        <f t="shared" ref="A102:A120" si="3">+A10</f>
        <v>Anbau\Mais-Silage-dLUC (Grünland)-DE-2010</v>
      </c>
      <c r="B102" s="91">
        <v>45475.388750107893</v>
      </c>
    </row>
    <row r="103" spans="1:9" x14ac:dyDescent="0.25">
      <c r="A103" s="58" t="str">
        <f t="shared" si="3"/>
        <v>Anbau\Mais-Silage-iLUC25% (Acker)-DE-2010</v>
      </c>
      <c r="B103" s="91">
        <v>47350.012173016854</v>
      </c>
    </row>
    <row r="104" spans="1:9" x14ac:dyDescent="0.25">
      <c r="A104" s="58" t="str">
        <f t="shared" si="3"/>
        <v>Anbau\Mais-Silage-iLUC25% (Grünland)-DE-2010</v>
      </c>
      <c r="B104" s="91">
        <v>45468.1005219285</v>
      </c>
    </row>
    <row r="105" spans="1:9" x14ac:dyDescent="0.25">
      <c r="A105" s="58" t="str">
        <f t="shared" si="3"/>
        <v>Anbau\KUP (Pappel)-0LUC-DE-2030</v>
      </c>
      <c r="B105" s="91">
        <v>52912.483499030619</v>
      </c>
    </row>
    <row r="106" spans="1:9" x14ac:dyDescent="0.25">
      <c r="A106" s="58" t="str">
        <f t="shared" si="3"/>
        <v>Anbau\KUP (Pappel)-dLUC (Acker)-DE-2030</v>
      </c>
      <c r="B106" s="91">
        <v>65363.028309506786</v>
      </c>
    </row>
    <row r="107" spans="1:9" x14ac:dyDescent="0.25">
      <c r="A107" s="58" t="str">
        <f t="shared" si="3"/>
        <v>Anbau\KUP (Pappel)-dLUC (Grünland)-DE-2030</v>
      </c>
      <c r="B107" s="91">
        <v>65363.028309506786</v>
      </c>
    </row>
    <row r="108" spans="1:9" x14ac:dyDescent="0.25">
      <c r="A108" s="58" t="str">
        <f t="shared" si="3"/>
        <v>Anbau\KUP (Pappel)-iLUC25% (Acker)-DE-2030</v>
      </c>
      <c r="B108" s="91">
        <v>74077.625259397901</v>
      </c>
    </row>
    <row r="109" spans="1:9" x14ac:dyDescent="0.25">
      <c r="A109" s="58" t="str">
        <f t="shared" si="3"/>
        <v>Anbau\KUP (Pappel)-iLUC25% (Grünland)-DE-2030</v>
      </c>
      <c r="B109" s="91">
        <v>65363.028309506786</v>
      </c>
    </row>
    <row r="110" spans="1:9" x14ac:dyDescent="0.25">
      <c r="A110" s="58" t="str">
        <f t="shared" si="3"/>
        <v xml:space="preserve"> </v>
      </c>
      <c r="B110" s="91"/>
    </row>
    <row r="111" spans="1:9" x14ac:dyDescent="0.25">
      <c r="A111" s="58" t="str">
        <f t="shared" si="3"/>
        <v xml:space="preserve"> </v>
      </c>
      <c r="B111" s="91"/>
    </row>
    <row r="112" spans="1:9" x14ac:dyDescent="0.25">
      <c r="A112" s="58" t="str">
        <f t="shared" si="3"/>
        <v xml:space="preserve"> </v>
      </c>
      <c r="B112" s="91"/>
    </row>
    <row r="113" spans="1:2" x14ac:dyDescent="0.25">
      <c r="A113" s="58" t="str">
        <f t="shared" si="3"/>
        <v xml:space="preserve"> </v>
      </c>
      <c r="B113" s="91"/>
    </row>
    <row r="114" spans="1:2" x14ac:dyDescent="0.25">
      <c r="A114" s="58" t="str">
        <f t="shared" si="3"/>
        <v xml:space="preserve"> </v>
      </c>
      <c r="B114" s="91"/>
    </row>
    <row r="115" spans="1:2" x14ac:dyDescent="0.25">
      <c r="A115" s="58" t="str">
        <f t="shared" si="3"/>
        <v xml:space="preserve"> </v>
      </c>
      <c r="B115" s="91"/>
    </row>
    <row r="116" spans="1:2" x14ac:dyDescent="0.25">
      <c r="A116" s="58" t="str">
        <f t="shared" si="3"/>
        <v xml:space="preserve"> </v>
      </c>
      <c r="B116" s="91"/>
    </row>
    <row r="117" spans="1:2" x14ac:dyDescent="0.25">
      <c r="A117" s="58" t="str">
        <f t="shared" si="3"/>
        <v xml:space="preserve"> </v>
      </c>
      <c r="B117" s="91"/>
    </row>
    <row r="118" spans="1:2" x14ac:dyDescent="0.25">
      <c r="A118" s="58" t="str">
        <f t="shared" si="3"/>
        <v xml:space="preserve"> </v>
      </c>
      <c r="B118" s="91"/>
    </row>
    <row r="119" spans="1:2" x14ac:dyDescent="0.25">
      <c r="A119" s="58" t="str">
        <f t="shared" si="3"/>
        <v xml:space="preserve"> </v>
      </c>
      <c r="B119" s="91"/>
    </row>
    <row r="120" spans="1:2" ht="13.8" thickBot="1" x14ac:dyDescent="0.3">
      <c r="A120" s="59" t="str">
        <f t="shared" si="3"/>
        <v xml:space="preserve"> </v>
      </c>
      <c r="B120" s="92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5">
    <mergeCell ref="B27:G27"/>
    <mergeCell ref="B28:G28"/>
    <mergeCell ref="B3:G3"/>
    <mergeCell ref="B4:G4"/>
    <mergeCell ref="B5:G5"/>
    <mergeCell ref="B6:G6"/>
    <mergeCell ref="B19:G19"/>
    <mergeCell ref="B20:G20"/>
    <mergeCell ref="B21:G21"/>
    <mergeCell ref="B22:G22"/>
    <mergeCell ref="B24:G24"/>
    <mergeCell ref="B25:G25"/>
    <mergeCell ref="B26:G26"/>
    <mergeCell ref="B8:G8"/>
    <mergeCell ref="B9:G9"/>
    <mergeCell ref="B10:G10"/>
    <mergeCell ref="B23:G23"/>
    <mergeCell ref="B18:G18"/>
    <mergeCell ref="B11:G11"/>
    <mergeCell ref="B15:G15"/>
    <mergeCell ref="B16:G16"/>
    <mergeCell ref="B17:G17"/>
    <mergeCell ref="B12:G12"/>
    <mergeCell ref="B13:G13"/>
    <mergeCell ref="B14:G1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50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43.6640625" customWidth="1"/>
    <col min="2" max="2" width="13.88671875" customWidth="1"/>
    <col min="3" max="3" width="17" customWidth="1"/>
    <col min="4" max="4" width="13.6640625" customWidth="1"/>
    <col min="5" max="5" width="14.109375" customWidth="1"/>
    <col min="6" max="6" width="12.109375" customWidth="1"/>
    <col min="7" max="7" width="14.5546875" bestFit="1" customWidth="1"/>
    <col min="8" max="10" width="11.5546875" bestFit="1" customWidth="1"/>
  </cols>
  <sheetData>
    <row r="1" spans="1:11" ht="15.75" customHeight="1" x14ac:dyDescent="0.3">
      <c r="A1" s="189" t="str">
        <f>"Ergebnisse aus GEMIS "&amp;Einführung!F3</f>
        <v>Ergebnisse aus GEMIS Version 4.95</v>
      </c>
      <c r="B1" s="2"/>
      <c r="C1" s="4" t="s">
        <v>66</v>
      </c>
      <c r="D1" s="2"/>
      <c r="E1" s="2"/>
      <c r="F1" s="2"/>
      <c r="G1" s="2"/>
    </row>
    <row r="2" spans="1:11" x14ac:dyDescent="0.25">
      <c r="A2" s="1"/>
      <c r="B2" s="2"/>
      <c r="C2" s="2"/>
      <c r="D2" s="2"/>
      <c r="E2" s="2"/>
      <c r="F2" s="2"/>
      <c r="G2" s="2"/>
    </row>
    <row r="3" spans="1:11" x14ac:dyDescent="0.25">
      <c r="A3" s="5" t="s">
        <v>67</v>
      </c>
      <c r="B3" s="231" t="s">
        <v>151</v>
      </c>
      <c r="C3" s="232"/>
      <c r="D3" s="232"/>
      <c r="E3" s="232"/>
      <c r="F3" s="232"/>
      <c r="G3" s="233"/>
    </row>
    <row r="4" spans="1:11" ht="57" customHeight="1" x14ac:dyDescent="0.25">
      <c r="A4" s="17" t="s">
        <v>68</v>
      </c>
      <c r="B4" s="257" t="s">
        <v>359</v>
      </c>
      <c r="C4" s="258"/>
      <c r="D4" s="258"/>
      <c r="E4" s="258"/>
      <c r="F4" s="258"/>
      <c r="G4" s="259"/>
      <c r="H4" s="18"/>
      <c r="I4" s="18"/>
      <c r="J4" s="18"/>
      <c r="K4" s="18"/>
    </row>
    <row r="5" spans="1:11" x14ac:dyDescent="0.25">
      <c r="A5" s="8" t="s">
        <v>69</v>
      </c>
      <c r="B5" s="210" t="s">
        <v>70</v>
      </c>
      <c r="C5" s="211"/>
      <c r="D5" s="211"/>
      <c r="E5" s="211"/>
      <c r="F5" s="211"/>
      <c r="G5" s="212"/>
      <c r="I5" t="s">
        <v>178</v>
      </c>
    </row>
    <row r="6" spans="1:11" ht="17.25" customHeight="1" x14ac:dyDescent="0.3">
      <c r="A6" s="9"/>
      <c r="B6" s="213" t="s">
        <v>71</v>
      </c>
      <c r="C6" s="214"/>
      <c r="D6" s="214"/>
      <c r="E6" s="214"/>
      <c r="F6" s="214"/>
      <c r="G6" s="215"/>
      <c r="H6" s="3"/>
      <c r="I6" t="s">
        <v>179</v>
      </c>
      <c r="J6" s="7"/>
    </row>
    <row r="7" spans="1:11" ht="13.8" thickBot="1" x14ac:dyDescent="0.3">
      <c r="A7" s="2"/>
      <c r="B7" s="1"/>
      <c r="C7" s="2"/>
      <c r="D7" s="2"/>
      <c r="E7" s="2"/>
      <c r="F7" s="2"/>
      <c r="H7" s="3"/>
      <c r="J7" s="3"/>
    </row>
    <row r="8" spans="1:11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1" x14ac:dyDescent="0.25">
      <c r="A9" s="93" t="s">
        <v>44</v>
      </c>
      <c r="B9" s="236" t="s">
        <v>153</v>
      </c>
      <c r="C9" s="236"/>
      <c r="D9" s="236"/>
      <c r="E9" s="236"/>
      <c r="F9" s="236"/>
      <c r="G9" s="236"/>
      <c r="H9" s="94">
        <v>2010</v>
      </c>
      <c r="J9" s="3"/>
    </row>
    <row r="10" spans="1:11" ht="13.5" customHeight="1" x14ac:dyDescent="0.3">
      <c r="A10" s="82" t="s">
        <v>45</v>
      </c>
      <c r="B10" s="234" t="s">
        <v>152</v>
      </c>
      <c r="C10" s="234"/>
      <c r="D10" s="234"/>
      <c r="E10" s="234"/>
      <c r="F10" s="234"/>
      <c r="G10" s="234"/>
      <c r="H10" s="85">
        <v>2010</v>
      </c>
      <c r="J10" s="7"/>
    </row>
    <row r="11" spans="1:11" x14ac:dyDescent="0.25">
      <c r="A11" s="82" t="s">
        <v>46</v>
      </c>
      <c r="B11" s="234" t="s">
        <v>163</v>
      </c>
      <c r="C11" s="234"/>
      <c r="D11" s="234"/>
      <c r="E11" s="234"/>
      <c r="F11" s="234"/>
      <c r="G11" s="234"/>
      <c r="H11" s="85">
        <v>2010</v>
      </c>
      <c r="J11" s="3"/>
    </row>
    <row r="12" spans="1:11" x14ac:dyDescent="0.25">
      <c r="A12" s="82" t="s">
        <v>47</v>
      </c>
      <c r="B12" s="234" t="s">
        <v>162</v>
      </c>
      <c r="C12" s="234"/>
      <c r="D12" s="234"/>
      <c r="E12" s="234"/>
      <c r="F12" s="234"/>
      <c r="G12" s="234"/>
      <c r="H12" s="85">
        <v>2010</v>
      </c>
    </row>
    <row r="13" spans="1:11" ht="13.5" customHeight="1" x14ac:dyDescent="0.25">
      <c r="A13" s="82" t="s">
        <v>48</v>
      </c>
      <c r="B13" s="246" t="s">
        <v>154</v>
      </c>
      <c r="C13" s="234"/>
      <c r="D13" s="234"/>
      <c r="E13" s="234"/>
      <c r="F13" s="234"/>
      <c r="G13" s="248"/>
      <c r="H13" s="85">
        <v>2010</v>
      </c>
    </row>
    <row r="14" spans="1:11" ht="14.25" customHeight="1" x14ac:dyDescent="0.25">
      <c r="A14" s="82" t="s">
        <v>49</v>
      </c>
      <c r="B14" s="246" t="s">
        <v>155</v>
      </c>
      <c r="C14" s="234"/>
      <c r="D14" s="234"/>
      <c r="E14" s="234"/>
      <c r="F14" s="234"/>
      <c r="G14" s="248"/>
      <c r="H14" s="85">
        <v>2010</v>
      </c>
    </row>
    <row r="15" spans="1:11" ht="12.75" customHeight="1" x14ac:dyDescent="0.25">
      <c r="A15" s="82" t="s">
        <v>50</v>
      </c>
      <c r="B15" s="246" t="s">
        <v>156</v>
      </c>
      <c r="C15" s="234"/>
      <c r="D15" s="234"/>
      <c r="E15" s="234"/>
      <c r="F15" s="234"/>
      <c r="G15" s="248"/>
      <c r="H15" s="85">
        <v>2010</v>
      </c>
      <c r="I15" s="10"/>
    </row>
    <row r="16" spans="1:11" ht="12.75" customHeight="1" x14ac:dyDescent="0.25">
      <c r="A16" s="82" t="s">
        <v>51</v>
      </c>
      <c r="B16" s="246" t="s">
        <v>157</v>
      </c>
      <c r="C16" s="234"/>
      <c r="D16" s="234"/>
      <c r="E16" s="234"/>
      <c r="F16" s="234"/>
      <c r="G16" s="248"/>
      <c r="H16" s="85">
        <v>2010</v>
      </c>
    </row>
    <row r="17" spans="1:12" ht="12.75" customHeight="1" x14ac:dyDescent="0.25">
      <c r="A17" s="82" t="s">
        <v>52</v>
      </c>
      <c r="B17" s="234" t="s">
        <v>159</v>
      </c>
      <c r="C17" s="234"/>
      <c r="D17" s="234"/>
      <c r="E17" s="234"/>
      <c r="F17" s="234"/>
      <c r="G17" s="234"/>
      <c r="H17" s="85">
        <v>2010</v>
      </c>
      <c r="L17" s="10"/>
    </row>
    <row r="18" spans="1:12" ht="12.75" customHeight="1" x14ac:dyDescent="0.25">
      <c r="A18" s="82" t="s">
        <v>53</v>
      </c>
      <c r="B18" s="234" t="s">
        <v>158</v>
      </c>
      <c r="C18" s="234"/>
      <c r="D18" s="234"/>
      <c r="E18" s="234"/>
      <c r="F18" s="234"/>
      <c r="G18" s="234"/>
      <c r="H18" s="85">
        <v>2010</v>
      </c>
      <c r="K18" s="10"/>
    </row>
    <row r="19" spans="1:12" x14ac:dyDescent="0.25">
      <c r="A19" s="82" t="s">
        <v>54</v>
      </c>
      <c r="B19" s="234" t="s">
        <v>160</v>
      </c>
      <c r="C19" s="234"/>
      <c r="D19" s="234"/>
      <c r="E19" s="234"/>
      <c r="F19" s="234"/>
      <c r="G19" s="234"/>
      <c r="H19" s="85">
        <v>2010</v>
      </c>
    </row>
    <row r="20" spans="1:12" x14ac:dyDescent="0.25">
      <c r="A20" s="82" t="s">
        <v>55</v>
      </c>
      <c r="B20" s="234" t="s">
        <v>161</v>
      </c>
      <c r="C20" s="234"/>
      <c r="D20" s="234"/>
      <c r="E20" s="234"/>
      <c r="F20" s="234"/>
      <c r="G20" s="234"/>
      <c r="H20" s="85">
        <v>2010</v>
      </c>
    </row>
    <row r="21" spans="1:12" x14ac:dyDescent="0.25">
      <c r="A21" s="82" t="s">
        <v>177</v>
      </c>
      <c r="B21" s="234"/>
      <c r="C21" s="234"/>
      <c r="D21" s="234"/>
      <c r="E21" s="234"/>
      <c r="F21" s="234"/>
      <c r="G21" s="234"/>
      <c r="H21" s="85"/>
    </row>
    <row r="22" spans="1:12" x14ac:dyDescent="0.25">
      <c r="A22" s="82" t="s">
        <v>177</v>
      </c>
      <c r="B22" s="234"/>
      <c r="C22" s="234"/>
      <c r="D22" s="234"/>
      <c r="E22" s="234"/>
      <c r="F22" s="234"/>
      <c r="G22" s="234"/>
      <c r="H22" s="85"/>
    </row>
    <row r="23" spans="1:12" x14ac:dyDescent="0.25">
      <c r="A23" s="82" t="s">
        <v>177</v>
      </c>
      <c r="B23" s="234"/>
      <c r="C23" s="234"/>
      <c r="D23" s="234"/>
      <c r="E23" s="234"/>
      <c r="F23" s="234"/>
      <c r="G23" s="234"/>
      <c r="H23" s="85"/>
    </row>
    <row r="24" spans="1:12" x14ac:dyDescent="0.25">
      <c r="A24" s="82" t="s">
        <v>177</v>
      </c>
      <c r="B24" s="234"/>
      <c r="C24" s="234"/>
      <c r="D24" s="234"/>
      <c r="E24" s="234"/>
      <c r="F24" s="234"/>
      <c r="G24" s="234"/>
      <c r="H24" s="85"/>
    </row>
    <row r="25" spans="1:12" x14ac:dyDescent="0.25">
      <c r="A25" s="83" t="s">
        <v>177</v>
      </c>
      <c r="B25" s="234"/>
      <c r="C25" s="234"/>
      <c r="D25" s="234"/>
      <c r="E25" s="234"/>
      <c r="F25" s="234"/>
      <c r="G25" s="234"/>
      <c r="H25" s="85"/>
    </row>
    <row r="26" spans="1:12" x14ac:dyDescent="0.25">
      <c r="A26" s="83" t="s">
        <v>177</v>
      </c>
      <c r="B26" s="234"/>
      <c r="C26" s="234"/>
      <c r="D26" s="234"/>
      <c r="E26" s="234"/>
      <c r="F26" s="234"/>
      <c r="G26" s="234"/>
      <c r="H26" s="86"/>
    </row>
    <row r="27" spans="1:12" x14ac:dyDescent="0.25">
      <c r="A27" s="83" t="s">
        <v>177</v>
      </c>
      <c r="B27" s="234"/>
      <c r="C27" s="234"/>
      <c r="D27" s="234"/>
      <c r="E27" s="234"/>
      <c r="F27" s="234"/>
      <c r="G27" s="234"/>
      <c r="H27" s="86"/>
    </row>
    <row r="28" spans="1:12" ht="13.8" thickBot="1" x14ac:dyDescent="0.3">
      <c r="A28" s="84" t="s">
        <v>177</v>
      </c>
      <c r="B28" s="237"/>
      <c r="C28" s="237"/>
      <c r="D28" s="237"/>
      <c r="E28" s="237"/>
      <c r="F28" s="237"/>
      <c r="G28" s="237"/>
      <c r="H28" s="34"/>
    </row>
    <row r="29" spans="1:12" ht="13.8" thickBot="1" x14ac:dyDescent="0.3">
      <c r="A29" t="s">
        <v>177</v>
      </c>
    </row>
    <row r="30" spans="1:12" ht="14.25" customHeight="1" x14ac:dyDescent="0.35">
      <c r="A30" s="56" t="s">
        <v>82</v>
      </c>
      <c r="B30" s="54" t="s">
        <v>83</v>
      </c>
      <c r="C30" s="45"/>
      <c r="D30" s="45"/>
      <c r="E30" s="46"/>
    </row>
    <row r="31" spans="1:12" ht="14.25" customHeight="1" thickBot="1" x14ac:dyDescent="0.4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</row>
    <row r="32" spans="1:12" x14ac:dyDescent="0.25">
      <c r="A32" s="61" t="str">
        <f>+A9</f>
        <v>Anbau\Raps-0LUC-DE-2010</v>
      </c>
      <c r="B32" s="78">
        <v>757.09002509126253</v>
      </c>
      <c r="C32" s="49">
        <v>28.732282632217174</v>
      </c>
      <c r="D32" s="49">
        <v>110.99663478546246</v>
      </c>
      <c r="E32" s="50">
        <v>14.530326532256353</v>
      </c>
      <c r="F32" s="12"/>
      <c r="G32" s="12"/>
    </row>
    <row r="33" spans="1:7" x14ac:dyDescent="0.25">
      <c r="A33" s="58" t="str">
        <f>+A10</f>
        <v xml:space="preserve">Anbau\Raps-dLUC (Grünland)-DE-2010 </v>
      </c>
      <c r="B33" s="79">
        <v>305.21716442285486</v>
      </c>
      <c r="C33" s="11">
        <v>20.521825501234321</v>
      </c>
      <c r="D33" s="11">
        <v>69.624323201059099</v>
      </c>
      <c r="E33" s="51">
        <v>13.350235147617807</v>
      </c>
      <c r="F33" s="12"/>
      <c r="G33" s="12"/>
    </row>
    <row r="34" spans="1:7" x14ac:dyDescent="0.25">
      <c r="A34" s="58" t="str">
        <f>+A11</f>
        <v>Anbau\Raps-iLUC25% (Acker)-DE-2010</v>
      </c>
      <c r="B34" s="79">
        <v>305.21716442285486</v>
      </c>
      <c r="C34" s="11">
        <v>20.521825501234321</v>
      </c>
      <c r="D34" s="11">
        <v>69.624323201059099</v>
      </c>
      <c r="E34" s="51">
        <v>13.350235147617807</v>
      </c>
      <c r="F34" s="12"/>
      <c r="G34" s="12"/>
    </row>
    <row r="35" spans="1:7" x14ac:dyDescent="0.25">
      <c r="A35" s="58" t="str">
        <f t="shared" ref="A35:A51" si="0">+A12</f>
        <v>Anbau\Raps-iLUC25% (Grünland)-DE-2010</v>
      </c>
      <c r="B35" s="79">
        <v>305.21716442285486</v>
      </c>
      <c r="C35" s="11">
        <v>20.521825501234321</v>
      </c>
      <c r="D35" s="11">
        <v>69.624323201059099</v>
      </c>
      <c r="E35" s="51">
        <v>13.350235147617807</v>
      </c>
      <c r="F35" s="12"/>
      <c r="G35" s="12"/>
    </row>
    <row r="36" spans="1:7" x14ac:dyDescent="0.25">
      <c r="A36" s="58" t="str">
        <f t="shared" si="0"/>
        <v>Anbau\Ölpalmen-0LUC-ID (mit org Düngung)-2010</v>
      </c>
      <c r="B36" s="79">
        <v>21.184607230779314</v>
      </c>
      <c r="C36" s="11">
        <v>5.5053233121345855</v>
      </c>
      <c r="D36" s="11">
        <v>16.166905204505984</v>
      </c>
      <c r="E36" s="51">
        <v>3.2428738561160912</v>
      </c>
      <c r="F36" s="12"/>
      <c r="G36" s="12"/>
    </row>
    <row r="37" spans="1:7" x14ac:dyDescent="0.25">
      <c r="A37" s="58" t="str">
        <f t="shared" si="0"/>
        <v>Anbau\Ölpalmen-dLUC (Acker)-ID-2010</v>
      </c>
      <c r="B37" s="79">
        <v>103.1066850764696</v>
      </c>
      <c r="C37" s="11">
        <v>13.346511103419912</v>
      </c>
      <c r="D37" s="11">
        <v>53.258147246081073</v>
      </c>
      <c r="E37" s="51">
        <v>250.25646711929625</v>
      </c>
      <c r="F37" s="12"/>
      <c r="G37" s="12"/>
    </row>
    <row r="38" spans="1:7" x14ac:dyDescent="0.25">
      <c r="A38" s="58" t="str">
        <f t="shared" si="0"/>
        <v>Anbau\Ölpalmen-dLUC (Grünland)-ID-2010</v>
      </c>
      <c r="B38" s="79">
        <v>103.1066850764696</v>
      </c>
      <c r="C38" s="11">
        <v>13.346511103419912</v>
      </c>
      <c r="D38" s="11">
        <v>53.258147246081073</v>
      </c>
      <c r="E38" s="51">
        <v>250.25646711929625</v>
      </c>
      <c r="F38" s="12"/>
      <c r="G38" s="12"/>
    </row>
    <row r="39" spans="1:7" x14ac:dyDescent="0.25">
      <c r="A39" s="58" t="str">
        <f t="shared" si="0"/>
        <v>Anbau\Ölpalmen-dLUC (trop.Wald)-ID-2010</v>
      </c>
      <c r="B39" s="79">
        <v>103.1066850764696</v>
      </c>
      <c r="C39" s="11">
        <v>13.346511103419912</v>
      </c>
      <c r="D39" s="11">
        <v>53.258147246081073</v>
      </c>
      <c r="E39" s="51">
        <v>250.25646711929625</v>
      </c>
      <c r="F39" s="12"/>
      <c r="G39" s="12"/>
    </row>
    <row r="40" spans="1:7" x14ac:dyDescent="0.25">
      <c r="A40" s="58" t="str">
        <f t="shared" si="0"/>
        <v>Anbau\Ölpalmen-iLUC25% (Acker)-ID-2010</v>
      </c>
      <c r="B40" s="79">
        <v>103.1066850764696</v>
      </c>
      <c r="C40" s="11">
        <v>13.346511103419912</v>
      </c>
      <c r="D40" s="11">
        <v>53.258147246081073</v>
      </c>
      <c r="E40" s="51">
        <v>250.25646711929625</v>
      </c>
      <c r="F40" s="12"/>
      <c r="G40" s="12"/>
    </row>
    <row r="41" spans="1:7" x14ac:dyDescent="0.25">
      <c r="A41" s="58" t="str">
        <f t="shared" si="0"/>
        <v>Anbau\Ölpalmen-iLUC25% (Grünland)-ID-2010</v>
      </c>
      <c r="B41" s="79">
        <v>103.1066850764696</v>
      </c>
      <c r="C41" s="11">
        <v>13.346511103419912</v>
      </c>
      <c r="D41" s="11">
        <v>53.258147246081073</v>
      </c>
      <c r="E41" s="51">
        <v>250.25646711929625</v>
      </c>
      <c r="F41" s="12"/>
      <c r="G41" s="12"/>
    </row>
    <row r="42" spans="1:7" x14ac:dyDescent="0.25">
      <c r="A42" s="58" t="str">
        <f t="shared" si="0"/>
        <v>Anbau\Jatropha 0LUC (degradiert)-IN-2010</v>
      </c>
      <c r="B42" s="79">
        <v>601.50096213506447</v>
      </c>
      <c r="C42" s="11">
        <v>33.614447891487011</v>
      </c>
      <c r="D42" s="11">
        <v>144.07437763416991</v>
      </c>
      <c r="E42" s="51">
        <v>35.043904267866615</v>
      </c>
      <c r="F42" s="12"/>
      <c r="G42" s="12"/>
    </row>
    <row r="43" spans="1:7" x14ac:dyDescent="0.25">
      <c r="A43" s="58" t="str">
        <f t="shared" si="0"/>
        <v>Anbau\Jatropha dLUC (degradiert)-IN-2010</v>
      </c>
      <c r="B43" s="79">
        <v>601.50096213506447</v>
      </c>
      <c r="C43" s="11">
        <v>33.614447891487011</v>
      </c>
      <c r="D43" s="11">
        <v>144.07437763416991</v>
      </c>
      <c r="E43" s="51">
        <v>35.043904267866615</v>
      </c>
      <c r="F43" s="12"/>
      <c r="G43" s="12"/>
    </row>
    <row r="44" spans="1:7" x14ac:dyDescent="0.25">
      <c r="A44" s="58" t="str">
        <f t="shared" si="0"/>
        <v xml:space="preserve"> </v>
      </c>
      <c r="B44" s="79"/>
      <c r="C44" s="11"/>
      <c r="D44" s="11"/>
      <c r="E44" s="51"/>
      <c r="F44" s="12"/>
      <c r="G44" s="12"/>
    </row>
    <row r="45" spans="1:7" x14ac:dyDescent="0.25">
      <c r="A45" s="58" t="str">
        <f t="shared" si="0"/>
        <v xml:space="preserve"> </v>
      </c>
      <c r="B45" s="79"/>
      <c r="C45" s="11"/>
      <c r="D45" s="11"/>
      <c r="E45" s="51"/>
      <c r="F45" s="12"/>
      <c r="G45" s="12"/>
    </row>
    <row r="46" spans="1:7" x14ac:dyDescent="0.25">
      <c r="A46" s="58" t="str">
        <f t="shared" si="0"/>
        <v xml:space="preserve"> </v>
      </c>
      <c r="B46" s="79"/>
      <c r="C46" s="11"/>
      <c r="D46" s="11"/>
      <c r="E46" s="51"/>
      <c r="F46" s="12"/>
      <c r="G46" s="12"/>
    </row>
    <row r="47" spans="1:7" x14ac:dyDescent="0.25">
      <c r="A47" s="58" t="str">
        <f t="shared" si="0"/>
        <v xml:space="preserve"> </v>
      </c>
      <c r="B47" s="79"/>
      <c r="C47" s="11"/>
      <c r="D47" s="11"/>
      <c r="E47" s="51"/>
      <c r="F47" s="12"/>
      <c r="G47" s="12"/>
    </row>
    <row r="48" spans="1:7" x14ac:dyDescent="0.25">
      <c r="A48" s="58" t="str">
        <f t="shared" si="0"/>
        <v xml:space="preserve"> </v>
      </c>
      <c r="B48" s="79"/>
      <c r="C48" s="11"/>
      <c r="D48" s="11"/>
      <c r="E48" s="51"/>
      <c r="F48" s="12"/>
      <c r="G48" s="12"/>
    </row>
    <row r="49" spans="1:20" x14ac:dyDescent="0.25">
      <c r="A49" s="58" t="str">
        <f t="shared" si="0"/>
        <v xml:space="preserve"> </v>
      </c>
      <c r="B49" s="79"/>
      <c r="C49" s="11"/>
      <c r="D49" s="11"/>
      <c r="E49" s="51"/>
      <c r="F49" s="12"/>
      <c r="G49" s="12"/>
    </row>
    <row r="50" spans="1:20" x14ac:dyDescent="0.25">
      <c r="A50" s="58" t="str">
        <f t="shared" si="0"/>
        <v xml:space="preserve"> </v>
      </c>
      <c r="B50" s="79"/>
      <c r="C50" s="11"/>
      <c r="D50" s="11"/>
      <c r="E50" s="51"/>
      <c r="F50" s="12"/>
      <c r="G50" s="12"/>
    </row>
    <row r="51" spans="1:20" ht="13.8" thickBot="1" x14ac:dyDescent="0.3">
      <c r="A51" s="59" t="str">
        <f t="shared" si="0"/>
        <v xml:space="preserve"> </v>
      </c>
      <c r="B51" s="80"/>
      <c r="C51" s="52"/>
      <c r="D51" s="52"/>
      <c r="E51" s="53"/>
      <c r="F51" s="12"/>
      <c r="G51" s="12"/>
    </row>
    <row r="52" spans="1:20" ht="13.8" thickBot="1" x14ac:dyDescent="0.3"/>
    <row r="53" spans="1:20" ht="14.25" customHeight="1" x14ac:dyDescent="0.35">
      <c r="A53" s="60" t="s">
        <v>88</v>
      </c>
      <c r="B53" s="54" t="s">
        <v>89</v>
      </c>
      <c r="C53" s="45"/>
      <c r="D53" s="45"/>
      <c r="E53" s="46"/>
      <c r="F53" s="13"/>
      <c r="G53" s="13"/>
    </row>
    <row r="54" spans="1:20" ht="14.25" customHeight="1" thickBot="1" x14ac:dyDescent="0.4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  <c r="G54" s="13"/>
    </row>
    <row r="55" spans="1:20" x14ac:dyDescent="0.25">
      <c r="A55" s="61" t="str">
        <f>+A$9</f>
        <v>Anbau\Raps-0LUC-DE-2010</v>
      </c>
      <c r="B55" s="62">
        <v>43242.478804325503</v>
      </c>
      <c r="C55" s="63">
        <v>11738.285614087852</v>
      </c>
      <c r="D55" s="49">
        <v>18.036183706128075</v>
      </c>
      <c r="E55" s="50">
        <v>116.83966009837017</v>
      </c>
      <c r="F55" s="15"/>
      <c r="G55" s="15"/>
      <c r="S55" s="12"/>
      <c r="T55" s="12"/>
    </row>
    <row r="56" spans="1:20" x14ac:dyDescent="0.25">
      <c r="A56" s="58" t="str">
        <f>+A10</f>
        <v xml:space="preserve">Anbau\Raps-dLUC (Grünland)-DE-2010 </v>
      </c>
      <c r="B56" s="64">
        <v>56876.964367197812</v>
      </c>
      <c r="C56" s="31">
        <v>40606.227537923063</v>
      </c>
      <c r="D56" s="11">
        <v>14.755946241525512</v>
      </c>
      <c r="E56" s="51">
        <v>59.726874989408977</v>
      </c>
      <c r="F56" s="15"/>
      <c r="G56" s="15"/>
      <c r="S56" s="12"/>
      <c r="T56" s="12"/>
    </row>
    <row r="57" spans="1:20" x14ac:dyDescent="0.25">
      <c r="A57" s="58" t="str">
        <f t="shared" ref="A57:A74" si="1">+A11</f>
        <v>Anbau\Raps-iLUC25% (Acker)-DE-2010</v>
      </c>
      <c r="B57" s="64">
        <v>63900.964367197812</v>
      </c>
      <c r="C57" s="31">
        <v>47630.227537923041</v>
      </c>
      <c r="D57" s="11">
        <v>14.755946241525512</v>
      </c>
      <c r="E57" s="51">
        <v>59.726874989408977</v>
      </c>
      <c r="F57" s="15"/>
      <c r="G57" s="15"/>
      <c r="S57" s="12"/>
      <c r="T57" s="12"/>
    </row>
    <row r="58" spans="1:20" x14ac:dyDescent="0.25">
      <c r="A58" s="58" t="str">
        <f t="shared" si="1"/>
        <v>Anbau\Raps-iLUC25% (Grünland)-DE-2010</v>
      </c>
      <c r="B58" s="64">
        <v>93689.964367197783</v>
      </c>
      <c r="C58" s="31">
        <v>77419.227537923041</v>
      </c>
      <c r="D58" s="11">
        <v>14.755946241525512</v>
      </c>
      <c r="E58" s="51">
        <v>59.726874989408977</v>
      </c>
      <c r="F58" s="15"/>
      <c r="G58" s="15"/>
      <c r="S58" s="12"/>
      <c r="T58" s="12"/>
    </row>
    <row r="59" spans="1:20" x14ac:dyDescent="0.25">
      <c r="A59" s="58" t="str">
        <f t="shared" si="1"/>
        <v>Anbau\Ölpalmen-0LUC-ID (mit org Düngung)-2010</v>
      </c>
      <c r="B59" s="64">
        <v>4622.6531292463733</v>
      </c>
      <c r="C59" s="31">
        <v>2311.730943575436</v>
      </c>
      <c r="D59" s="11">
        <v>8.8900646293547023</v>
      </c>
      <c r="E59" s="51">
        <v>7.7137793856053696</v>
      </c>
      <c r="F59" s="15"/>
      <c r="G59" s="15"/>
      <c r="S59" s="12"/>
      <c r="T59" s="12"/>
    </row>
    <row r="60" spans="1:20" x14ac:dyDescent="0.25">
      <c r="A60" s="58" t="str">
        <f t="shared" si="1"/>
        <v>Anbau\Ölpalmen-dLUC (Acker)-ID-2010</v>
      </c>
      <c r="B60" s="64">
        <v>-5589.0258217343226</v>
      </c>
      <c r="C60" s="31">
        <v>-13042.569192531286</v>
      </c>
      <c r="D60" s="11">
        <v>16.981786233108519</v>
      </c>
      <c r="E60" s="51">
        <v>26.203033288184212</v>
      </c>
      <c r="F60" s="15"/>
      <c r="G60" s="15"/>
      <c r="S60" s="12"/>
      <c r="T60" s="12"/>
    </row>
    <row r="61" spans="1:20" x14ac:dyDescent="0.25">
      <c r="A61" s="58" t="str">
        <f t="shared" si="1"/>
        <v>Anbau\Ölpalmen-dLUC (Grünland)-ID-2010</v>
      </c>
      <c r="B61" s="64">
        <v>-584.02582173431881</v>
      </c>
      <c r="C61" s="31">
        <v>-8037.5691925312822</v>
      </c>
      <c r="D61" s="11">
        <v>16.981786233108519</v>
      </c>
      <c r="E61" s="51">
        <v>26.203033288184212</v>
      </c>
      <c r="F61" s="15"/>
      <c r="G61" s="15"/>
      <c r="S61" s="12"/>
      <c r="T61" s="12"/>
    </row>
    <row r="62" spans="1:20" x14ac:dyDescent="0.25">
      <c r="A62" s="58" t="str">
        <f t="shared" si="1"/>
        <v>Anbau\Ölpalmen-dLUC (trop.Wald)-ID-2010</v>
      </c>
      <c r="B62" s="64">
        <v>67673.974178265664</v>
      </c>
      <c r="C62" s="31">
        <v>60220.430807468721</v>
      </c>
      <c r="D62" s="11">
        <v>16.981786233108519</v>
      </c>
      <c r="E62" s="51">
        <v>26.203033288184212</v>
      </c>
      <c r="F62" s="15"/>
      <c r="G62" s="15"/>
      <c r="S62" s="12"/>
      <c r="T62" s="12"/>
    </row>
    <row r="63" spans="1:20" x14ac:dyDescent="0.25">
      <c r="A63" s="58" t="str">
        <f t="shared" si="1"/>
        <v>Anbau\Ölpalmen-iLUC25% (Acker)-ID-2010</v>
      </c>
      <c r="B63" s="64">
        <v>595.97417826568187</v>
      </c>
      <c r="C63" s="31">
        <v>-6857.569192531284</v>
      </c>
      <c r="D63" s="11">
        <v>16.981786233108519</v>
      </c>
      <c r="E63" s="51">
        <v>26.203033288184212</v>
      </c>
      <c r="F63" s="15"/>
      <c r="G63" s="15"/>
      <c r="S63" s="12"/>
      <c r="T63" s="12"/>
    </row>
    <row r="64" spans="1:20" x14ac:dyDescent="0.25">
      <c r="A64" s="58" t="str">
        <f t="shared" si="1"/>
        <v>Anbau\Ölpalmen-iLUC25% (Grünland)-ID-2010</v>
      </c>
      <c r="B64" s="64">
        <v>5599.9741782656802</v>
      </c>
      <c r="C64" s="31">
        <v>-1853.569192531269</v>
      </c>
      <c r="D64" s="11">
        <v>16.981786233108519</v>
      </c>
      <c r="E64" s="51">
        <v>26.203033288184212</v>
      </c>
      <c r="F64" s="15"/>
      <c r="G64" s="15"/>
      <c r="S64" s="12"/>
      <c r="T64" s="12"/>
    </row>
    <row r="65" spans="1:20" x14ac:dyDescent="0.25">
      <c r="A65" s="58" t="str">
        <f t="shared" si="1"/>
        <v>Anbau\Jatropha 0LUC (degradiert)-IN-2010</v>
      </c>
      <c r="B65" s="64">
        <v>16925.147878241671</v>
      </c>
      <c r="C65" s="31">
        <v>11783.871717499191</v>
      </c>
      <c r="D65" s="11">
        <v>14.153333891870334</v>
      </c>
      <c r="E65" s="51">
        <v>17.798774391361125</v>
      </c>
      <c r="F65" s="15"/>
      <c r="G65" s="15"/>
      <c r="S65" s="12"/>
      <c r="T65" s="12"/>
    </row>
    <row r="66" spans="1:20" x14ac:dyDescent="0.25">
      <c r="A66" s="58" t="str">
        <f t="shared" si="1"/>
        <v>Anbau\Jatropha dLUC (degradiert)-IN-2010</v>
      </c>
      <c r="B66" s="64">
        <v>-50508.852121758304</v>
      </c>
      <c r="C66" s="31">
        <v>-55650.128282500766</v>
      </c>
      <c r="D66" s="11">
        <v>14.153333891870334</v>
      </c>
      <c r="E66" s="51">
        <v>17.798774391361125</v>
      </c>
      <c r="F66" s="15"/>
      <c r="G66" s="15"/>
      <c r="S66" s="12"/>
      <c r="T66" s="12"/>
    </row>
    <row r="67" spans="1:20" x14ac:dyDescent="0.25">
      <c r="A67" s="58" t="str">
        <f t="shared" si="1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5">
      <c r="A68" s="58" t="str">
        <f t="shared" si="1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5">
      <c r="A69" s="58" t="str">
        <f t="shared" si="1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5">
      <c r="A70" s="58" t="str">
        <f t="shared" si="1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5">
      <c r="A71" s="58" t="str">
        <f t="shared" si="1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5">
      <c r="A72" s="58" t="str">
        <f t="shared" si="1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5">
      <c r="A73" s="58" t="str">
        <f t="shared" si="1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8" thickBot="1" x14ac:dyDescent="0.3">
      <c r="A74" s="59" t="str">
        <f t="shared" si="1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8" thickBot="1" x14ac:dyDescent="0.3"/>
    <row r="76" spans="1:20" x14ac:dyDescent="0.25">
      <c r="A76" s="67" t="s">
        <v>93</v>
      </c>
      <c r="B76" s="54"/>
      <c r="C76" s="45" t="s">
        <v>94</v>
      </c>
      <c r="D76" s="46" t="s">
        <v>95</v>
      </c>
    </row>
    <row r="77" spans="1:20" ht="16.2" thickBot="1" x14ac:dyDescent="0.4">
      <c r="A77" s="57" t="s">
        <v>182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Anbau\Raps-0LUC-DE-2010</v>
      </c>
      <c r="B78" s="68">
        <v>1.1892600264181394</v>
      </c>
      <c r="C78" s="69">
        <v>0.18646968274144959</v>
      </c>
      <c r="D78" s="50">
        <v>1.0027903436766898</v>
      </c>
    </row>
    <row r="79" spans="1:20" x14ac:dyDescent="0.25">
      <c r="A79" s="58" t="str">
        <f t="shared" ref="A79:A97" si="2">+A10</f>
        <v xml:space="preserve">Anbau\Raps-dLUC (Grünland)-DE-2010 </v>
      </c>
      <c r="B79" s="70">
        <v>1.1664590520957205</v>
      </c>
      <c r="C79" s="14">
        <v>0.16526378642130898</v>
      </c>
      <c r="D79" s="51">
        <v>1.0011952656744116</v>
      </c>
    </row>
    <row r="80" spans="1:20" x14ac:dyDescent="0.25">
      <c r="A80" s="58" t="str">
        <f t="shared" si="2"/>
        <v>Anbau\Raps-iLUC25% (Acker)-DE-2010</v>
      </c>
      <c r="B80" s="70">
        <v>1.1664590520957205</v>
      </c>
      <c r="C80" s="14">
        <v>0.16526378642130898</v>
      </c>
      <c r="D80" s="51">
        <v>1.0011952656744116</v>
      </c>
    </row>
    <row r="81" spans="1:4" x14ac:dyDescent="0.25">
      <c r="A81" s="58" t="str">
        <f t="shared" si="2"/>
        <v>Anbau\Raps-iLUC25% (Grünland)-DE-2010</v>
      </c>
      <c r="B81" s="70">
        <v>1.1664590520957205</v>
      </c>
      <c r="C81" s="14">
        <v>0.16526378642130898</v>
      </c>
      <c r="D81" s="51">
        <v>1.0011952656744116</v>
      </c>
    </row>
    <row r="82" spans="1:4" x14ac:dyDescent="0.25">
      <c r="A82" s="58" t="str">
        <f t="shared" si="2"/>
        <v>Anbau\Ölpalmen-0LUC-ID (mit org Düngung)-2010</v>
      </c>
      <c r="B82" s="70">
        <v>1.0356830002381994</v>
      </c>
      <c r="C82" s="14">
        <v>3.5383245437419372E-2</v>
      </c>
      <c r="D82" s="51">
        <v>1.0002997548007799</v>
      </c>
    </row>
    <row r="83" spans="1:4" x14ac:dyDescent="0.25">
      <c r="A83" s="58" t="str">
        <f t="shared" si="2"/>
        <v>Anbau\Ölpalmen-dLUC (Acker)-ID-2010</v>
      </c>
      <c r="B83" s="70">
        <v>1.1035080069991823</v>
      </c>
      <c r="C83" s="14">
        <v>0.10265160395971835</v>
      </c>
      <c r="D83" s="51">
        <v>1.000856403039464</v>
      </c>
    </row>
    <row r="84" spans="1:4" x14ac:dyDescent="0.25">
      <c r="A84" s="58" t="str">
        <f t="shared" si="2"/>
        <v>Anbau\Ölpalmen-dLUC (Grünland)-ID-2010</v>
      </c>
      <c r="B84" s="70">
        <v>1.1035080069991823</v>
      </c>
      <c r="C84" s="14">
        <v>0.10265160395971835</v>
      </c>
      <c r="D84" s="51">
        <v>1.000856403039464</v>
      </c>
    </row>
    <row r="85" spans="1:4" x14ac:dyDescent="0.25">
      <c r="A85" s="58" t="str">
        <f t="shared" si="2"/>
        <v>Anbau\Ölpalmen-dLUC (trop.Wald)-ID-2010</v>
      </c>
      <c r="B85" s="70">
        <v>1.1035080069991823</v>
      </c>
      <c r="C85" s="14">
        <v>0.10265160395971835</v>
      </c>
      <c r="D85" s="51">
        <v>1.000856403039464</v>
      </c>
    </row>
    <row r="86" spans="1:4" x14ac:dyDescent="0.25">
      <c r="A86" s="58" t="str">
        <f t="shared" si="2"/>
        <v>Anbau\Ölpalmen-iLUC25% (Acker)-ID-2010</v>
      </c>
      <c r="B86" s="70">
        <v>1.1035080069991823</v>
      </c>
      <c r="C86" s="14">
        <v>0.10265160395971835</v>
      </c>
      <c r="D86" s="51">
        <v>1.000856403039464</v>
      </c>
    </row>
    <row r="87" spans="1:4" x14ac:dyDescent="0.25">
      <c r="A87" s="58" t="str">
        <f t="shared" si="2"/>
        <v>Anbau\Ölpalmen-iLUC25% (Grünland)-ID-2010</v>
      </c>
      <c r="B87" s="70">
        <v>1.1035080069991823</v>
      </c>
      <c r="C87" s="14">
        <v>0.10265160395971835</v>
      </c>
      <c r="D87" s="51">
        <v>1.000856403039464</v>
      </c>
    </row>
    <row r="88" spans="1:4" x14ac:dyDescent="0.25">
      <c r="A88" s="58" t="str">
        <f t="shared" si="2"/>
        <v>Anbau\Jatropha 0LUC (degradiert)-IN-2010</v>
      </c>
      <c r="B88" s="70">
        <v>1.1644387351193355</v>
      </c>
      <c r="C88" s="14">
        <v>0.16440669565441332</v>
      </c>
      <c r="D88" s="51">
        <v>1.0000320394649223</v>
      </c>
    </row>
    <row r="89" spans="1:4" x14ac:dyDescent="0.25">
      <c r="A89" s="58" t="str">
        <f t="shared" si="2"/>
        <v>Anbau\Jatropha dLUC (degradiert)-IN-2010</v>
      </c>
      <c r="B89" s="70">
        <v>1.1644387351193355</v>
      </c>
      <c r="C89" s="14">
        <v>0.16440669565441332</v>
      </c>
      <c r="D89" s="51">
        <v>1.0000320394649223</v>
      </c>
    </row>
    <row r="90" spans="1:4" x14ac:dyDescent="0.25">
      <c r="A90" s="58" t="str">
        <f t="shared" si="2"/>
        <v xml:space="preserve"> </v>
      </c>
      <c r="B90" s="70"/>
      <c r="C90" s="14"/>
      <c r="D90" s="51"/>
    </row>
    <row r="91" spans="1:4" x14ac:dyDescent="0.25">
      <c r="A91" s="58" t="str">
        <f t="shared" si="2"/>
        <v xml:space="preserve"> </v>
      </c>
      <c r="B91" s="70"/>
      <c r="C91" s="14"/>
      <c r="D91" s="51"/>
    </row>
    <row r="92" spans="1:4" x14ac:dyDescent="0.25">
      <c r="A92" s="58" t="str">
        <f t="shared" si="2"/>
        <v xml:space="preserve"> </v>
      </c>
      <c r="B92" s="70"/>
      <c r="C92" s="14"/>
      <c r="D92" s="51"/>
    </row>
    <row r="93" spans="1:4" x14ac:dyDescent="0.25">
      <c r="A93" s="58" t="str">
        <f t="shared" si="2"/>
        <v xml:space="preserve"> </v>
      </c>
      <c r="B93" s="70"/>
      <c r="C93" s="14"/>
      <c r="D93" s="51"/>
    </row>
    <row r="94" spans="1:4" x14ac:dyDescent="0.25">
      <c r="A94" s="58" t="str">
        <f t="shared" si="2"/>
        <v xml:space="preserve"> </v>
      </c>
      <c r="B94" s="70"/>
      <c r="C94" s="14"/>
      <c r="D94" s="51"/>
    </row>
    <row r="95" spans="1:4" x14ac:dyDescent="0.25">
      <c r="A95" s="58" t="str">
        <f t="shared" si="2"/>
        <v xml:space="preserve"> </v>
      </c>
      <c r="B95" s="70"/>
      <c r="C95" s="14"/>
      <c r="D95" s="51"/>
    </row>
    <row r="96" spans="1:4" x14ac:dyDescent="0.25">
      <c r="A96" s="58" t="str">
        <f t="shared" si="2"/>
        <v xml:space="preserve"> </v>
      </c>
      <c r="B96" s="70"/>
      <c r="C96" s="14"/>
      <c r="D96" s="51"/>
    </row>
    <row r="97" spans="1:9" ht="13.8" thickBot="1" x14ac:dyDescent="0.3">
      <c r="A97" s="59" t="str">
        <f t="shared" si="2"/>
        <v xml:space="preserve"> </v>
      </c>
      <c r="B97" s="71"/>
      <c r="C97" s="72"/>
      <c r="D97" s="53"/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181</v>
      </c>
      <c r="D100" s="15"/>
      <c r="E100" s="15"/>
      <c r="F100" s="15"/>
      <c r="G100" s="15"/>
      <c r="H100" s="15"/>
      <c r="I100" s="15"/>
    </row>
    <row r="101" spans="1:9" x14ac:dyDescent="0.25">
      <c r="A101" s="61" t="str">
        <f>+A9</f>
        <v>Anbau\Raps-0LUC-DE-2010</v>
      </c>
      <c r="B101" s="90">
        <v>119783.93295474365</v>
      </c>
    </row>
    <row r="102" spans="1:9" x14ac:dyDescent="0.25">
      <c r="A102" s="58" t="str">
        <f t="shared" ref="A102:A120" si="3">+A10</f>
        <v xml:space="preserve">Anbau\Raps-dLUC (Grünland)-DE-2010 </v>
      </c>
      <c r="B102" s="91">
        <v>113269.41716450143</v>
      </c>
    </row>
    <row r="103" spans="1:9" x14ac:dyDescent="0.25">
      <c r="A103" s="58" t="str">
        <f t="shared" si="3"/>
        <v>Anbau\Raps-iLUC25% (Acker)-DE-2010</v>
      </c>
      <c r="B103" s="91">
        <v>113269.41716450143</v>
      </c>
    </row>
    <row r="104" spans="1:9" x14ac:dyDescent="0.25">
      <c r="A104" s="58" t="str">
        <f t="shared" si="3"/>
        <v>Anbau\Raps-iLUC25% (Grünland)-DE-2010</v>
      </c>
      <c r="B104" s="91">
        <v>113269.41716450143</v>
      </c>
    </row>
    <row r="105" spans="1:9" x14ac:dyDescent="0.25">
      <c r="A105" s="58" t="str">
        <f t="shared" si="3"/>
        <v>Anbau\Ölpalmen-0LUC-ID (mit org Düngung)-2010</v>
      </c>
      <c r="B105" s="91">
        <v>20001.631748594038</v>
      </c>
    </row>
    <row r="106" spans="1:9" x14ac:dyDescent="0.25">
      <c r="A106" s="58" t="str">
        <f t="shared" si="3"/>
        <v>Anbau\Ölpalmen-dLUC (Acker)-ID-2010</v>
      </c>
      <c r="B106" s="91">
        <v>19027.042896202391</v>
      </c>
    </row>
    <row r="107" spans="1:9" x14ac:dyDescent="0.25">
      <c r="A107" s="58" t="str">
        <f t="shared" si="3"/>
        <v>Anbau\Ölpalmen-dLUC (Grünland)-ID-2010</v>
      </c>
      <c r="B107" s="91">
        <v>19027.042896202398</v>
      </c>
    </row>
    <row r="108" spans="1:9" x14ac:dyDescent="0.25">
      <c r="A108" s="58" t="str">
        <f t="shared" si="3"/>
        <v>Anbau\Ölpalmen-dLUC (trop.Wald)-ID-2010</v>
      </c>
      <c r="B108" s="91">
        <v>19027.042896202398</v>
      </c>
    </row>
    <row r="109" spans="1:9" x14ac:dyDescent="0.25">
      <c r="A109" s="58" t="str">
        <f t="shared" si="3"/>
        <v>Anbau\Ölpalmen-iLUC25% (Acker)-ID-2010</v>
      </c>
      <c r="B109" s="91">
        <v>19027.042896202398</v>
      </c>
    </row>
    <row r="110" spans="1:9" x14ac:dyDescent="0.25">
      <c r="A110" s="58" t="str">
        <f t="shared" si="3"/>
        <v>Anbau\Ölpalmen-iLUC25% (Grünland)-ID-2010</v>
      </c>
      <c r="B110" s="91">
        <v>19027.042896202398</v>
      </c>
    </row>
    <row r="111" spans="1:9" x14ac:dyDescent="0.25">
      <c r="A111" s="58" t="str">
        <f t="shared" si="3"/>
        <v>Anbau\Jatropha 0LUC (degradiert)-IN-2010</v>
      </c>
      <c r="B111" s="91">
        <v>166674.36631932936</v>
      </c>
    </row>
    <row r="112" spans="1:9" x14ac:dyDescent="0.25">
      <c r="A112" s="58" t="str">
        <f t="shared" si="3"/>
        <v>Anbau\Jatropha dLUC (degradiert)-IN-2010</v>
      </c>
      <c r="B112" s="91">
        <v>166674.36631932936</v>
      </c>
    </row>
    <row r="113" spans="1:2" x14ac:dyDescent="0.25">
      <c r="A113" s="58" t="str">
        <f t="shared" si="3"/>
        <v xml:space="preserve"> </v>
      </c>
      <c r="B113" s="91"/>
    </row>
    <row r="114" spans="1:2" x14ac:dyDescent="0.25">
      <c r="A114" s="58" t="str">
        <f t="shared" si="3"/>
        <v xml:space="preserve"> </v>
      </c>
      <c r="B114" s="91"/>
    </row>
    <row r="115" spans="1:2" x14ac:dyDescent="0.25">
      <c r="A115" s="58" t="str">
        <f t="shared" si="3"/>
        <v xml:space="preserve"> </v>
      </c>
      <c r="B115" s="91"/>
    </row>
    <row r="116" spans="1:2" x14ac:dyDescent="0.25">
      <c r="A116" s="58" t="str">
        <f t="shared" si="3"/>
        <v xml:space="preserve"> </v>
      </c>
      <c r="B116" s="91"/>
    </row>
    <row r="117" spans="1:2" x14ac:dyDescent="0.25">
      <c r="A117" s="58" t="str">
        <f t="shared" si="3"/>
        <v xml:space="preserve"> </v>
      </c>
      <c r="B117" s="91"/>
    </row>
    <row r="118" spans="1:2" x14ac:dyDescent="0.25">
      <c r="A118" s="58" t="str">
        <f t="shared" si="3"/>
        <v xml:space="preserve"> </v>
      </c>
      <c r="B118" s="91"/>
    </row>
    <row r="119" spans="1:2" x14ac:dyDescent="0.25">
      <c r="A119" s="58" t="str">
        <f t="shared" si="3"/>
        <v xml:space="preserve"> </v>
      </c>
      <c r="B119" s="91"/>
    </row>
    <row r="120" spans="1:2" ht="13.8" thickBot="1" x14ac:dyDescent="0.3">
      <c r="A120" s="59" t="str">
        <f t="shared" si="3"/>
        <v xml:space="preserve"> </v>
      </c>
      <c r="B120" s="92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5">
    <mergeCell ref="B26:G26"/>
    <mergeCell ref="B21:G21"/>
    <mergeCell ref="B27:G27"/>
    <mergeCell ref="B28:G28"/>
    <mergeCell ref="B3:G3"/>
    <mergeCell ref="B4:G4"/>
    <mergeCell ref="B5:G5"/>
    <mergeCell ref="B6:G6"/>
    <mergeCell ref="B23:G23"/>
    <mergeCell ref="B24:G24"/>
    <mergeCell ref="B15:G15"/>
    <mergeCell ref="B25:G25"/>
    <mergeCell ref="B17:G17"/>
    <mergeCell ref="B18:G18"/>
    <mergeCell ref="B19:G19"/>
    <mergeCell ref="B20:G20"/>
    <mergeCell ref="B22:G22"/>
    <mergeCell ref="B16:G16"/>
    <mergeCell ref="B8:G8"/>
    <mergeCell ref="B9:G9"/>
    <mergeCell ref="B10:G10"/>
    <mergeCell ref="B11:G11"/>
    <mergeCell ref="B14:G14"/>
    <mergeCell ref="B12:G12"/>
    <mergeCell ref="B13:G1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42"/>
  </sheetPr>
  <dimension ref="A1:J26"/>
  <sheetViews>
    <sheetView workbookViewId="0">
      <selection sqref="A1:E1"/>
    </sheetView>
  </sheetViews>
  <sheetFormatPr baseColWidth="10" defaultColWidth="11.44140625" defaultRowHeight="13.8" x14ac:dyDescent="0.3"/>
  <cols>
    <col min="1" max="1" width="16.88671875" style="151" customWidth="1"/>
    <col min="2" max="2" width="22.44140625" style="151" customWidth="1"/>
    <col min="3" max="3" width="5.21875" style="151" customWidth="1"/>
    <col min="4" max="4" width="14.33203125" style="151" customWidth="1"/>
    <col min="5" max="5" width="13" style="151" bestFit="1" customWidth="1"/>
    <col min="6" max="6" width="11.44140625" style="151"/>
    <col min="7" max="7" width="16.109375" style="151" customWidth="1"/>
    <col min="8" max="8" width="37" style="151" customWidth="1"/>
    <col min="9" max="16384" width="11.44140625" style="151"/>
  </cols>
  <sheetData>
    <row r="1" spans="1:9" ht="15.75" customHeight="1" x14ac:dyDescent="0.35">
      <c r="A1" s="185" t="s">
        <v>435</v>
      </c>
      <c r="B1" s="185" t="str">
        <f>"GEMIS " &amp;Einführung!F3</f>
        <v>GEMIS Version 4.95</v>
      </c>
      <c r="D1" s="187" t="str">
        <f>+Einführung!H3</f>
        <v>Datenstand:</v>
      </c>
      <c r="E1" s="188">
        <f>+Einführung!I3</f>
        <v>42831</v>
      </c>
    </row>
    <row r="2" spans="1:9" ht="15.75" customHeight="1" x14ac:dyDescent="0.35">
      <c r="A2" s="156"/>
      <c r="B2" s="175"/>
      <c r="D2" s="183"/>
      <c r="E2" s="184"/>
    </row>
    <row r="3" spans="1:9" ht="15.6" x14ac:dyDescent="0.3">
      <c r="A3" s="157" t="s">
        <v>406</v>
      </c>
      <c r="B3" s="158"/>
      <c r="C3" s="158"/>
      <c r="D3" s="159"/>
      <c r="E3" s="159"/>
      <c r="F3" s="159"/>
      <c r="G3" s="159"/>
      <c r="H3" s="159"/>
      <c r="I3" s="159"/>
    </row>
    <row r="4" spans="1:9" ht="15.6" x14ac:dyDescent="0.3">
      <c r="A4" s="157"/>
      <c r="B4" s="158"/>
      <c r="C4" s="158"/>
      <c r="D4" s="159"/>
      <c r="E4" s="159"/>
      <c r="F4" s="159"/>
      <c r="G4" s="159"/>
      <c r="H4" s="159"/>
      <c r="I4" s="159"/>
    </row>
    <row r="5" spans="1:9" ht="15.6" x14ac:dyDescent="0.3">
      <c r="A5" s="199" t="s">
        <v>239</v>
      </c>
      <c r="B5" s="199"/>
      <c r="C5" s="199"/>
      <c r="D5" s="159"/>
      <c r="E5" s="159"/>
      <c r="F5" s="159"/>
      <c r="G5" s="159"/>
      <c r="H5" s="159"/>
      <c r="I5" s="159"/>
    </row>
    <row r="6" spans="1:9" ht="15.6" x14ac:dyDescent="0.3">
      <c r="A6" s="158" t="s">
        <v>191</v>
      </c>
      <c r="B6" s="158"/>
      <c r="C6" s="158"/>
      <c r="D6" s="158"/>
      <c r="E6" s="159"/>
      <c r="F6" s="159"/>
      <c r="G6" s="159"/>
      <c r="H6" s="159"/>
      <c r="I6" s="159"/>
    </row>
    <row r="7" spans="1:9" ht="15.6" x14ac:dyDescent="0.3">
      <c r="A7" s="154" t="s">
        <v>400</v>
      </c>
      <c r="B7" s="158"/>
      <c r="C7" s="158"/>
      <c r="D7" s="159"/>
      <c r="E7" s="159"/>
      <c r="F7" s="159"/>
      <c r="G7" s="159"/>
      <c r="H7" s="159"/>
      <c r="I7" s="159"/>
    </row>
    <row r="8" spans="1:9" ht="15.6" x14ac:dyDescent="0.3">
      <c r="A8" s="158" t="s">
        <v>401</v>
      </c>
      <c r="B8" s="158"/>
      <c r="C8" s="158"/>
      <c r="D8" s="159"/>
      <c r="E8" s="159"/>
      <c r="F8" s="159"/>
      <c r="G8" s="159"/>
      <c r="H8" s="159"/>
      <c r="I8" s="159"/>
    </row>
    <row r="9" spans="1:9" ht="15.6" x14ac:dyDescent="0.3">
      <c r="A9" s="158"/>
      <c r="B9" s="158"/>
      <c r="C9" s="158"/>
      <c r="D9" s="159"/>
      <c r="E9" s="159"/>
      <c r="F9" s="159"/>
      <c r="G9" s="159"/>
      <c r="H9" s="159"/>
      <c r="I9" s="159"/>
    </row>
    <row r="10" spans="1:9" ht="15.6" x14ac:dyDescent="0.3">
      <c r="A10" s="160" t="s">
        <v>402</v>
      </c>
      <c r="B10" s="158"/>
      <c r="C10" s="158"/>
      <c r="D10" s="159"/>
      <c r="E10" s="159"/>
      <c r="F10" s="159"/>
      <c r="G10" s="159"/>
      <c r="H10" s="159"/>
      <c r="I10" s="159"/>
    </row>
    <row r="11" spans="1:9" ht="15.6" x14ac:dyDescent="0.3">
      <c r="A11" s="158" t="s">
        <v>60</v>
      </c>
      <c r="B11" s="158"/>
      <c r="C11" s="158"/>
      <c r="D11" s="159"/>
      <c r="E11" s="159"/>
      <c r="F11" s="159"/>
      <c r="G11" s="159"/>
      <c r="H11" s="159"/>
      <c r="I11" s="159"/>
    </row>
    <row r="12" spans="1:9" ht="15.6" x14ac:dyDescent="0.3">
      <c r="A12" s="158" t="s">
        <v>403</v>
      </c>
      <c r="B12" s="158"/>
      <c r="C12" s="158"/>
      <c r="D12" s="159"/>
      <c r="E12" s="159"/>
      <c r="F12" s="159"/>
      <c r="G12" s="159"/>
      <c r="H12" s="159"/>
      <c r="I12" s="159"/>
    </row>
    <row r="13" spans="1:9" ht="15.6" x14ac:dyDescent="0.3">
      <c r="A13" s="158" t="s">
        <v>61</v>
      </c>
      <c r="B13" s="158"/>
      <c r="C13" s="158"/>
      <c r="D13" s="159"/>
      <c r="E13" s="159"/>
      <c r="F13" s="159"/>
      <c r="G13" s="159"/>
      <c r="H13" s="159"/>
      <c r="I13" s="159"/>
    </row>
    <row r="14" spans="1:9" ht="15.6" x14ac:dyDescent="0.3">
      <c r="A14" s="158"/>
      <c r="B14" s="158"/>
      <c r="C14" s="158"/>
      <c r="D14" s="159"/>
      <c r="E14" s="159"/>
      <c r="F14" s="159"/>
      <c r="G14" s="159"/>
      <c r="H14" s="159"/>
      <c r="I14" s="159"/>
    </row>
    <row r="15" spans="1:9" ht="15.6" x14ac:dyDescent="0.3">
      <c r="A15" s="158" t="s">
        <v>427</v>
      </c>
      <c r="B15" s="158"/>
      <c r="C15" s="158"/>
      <c r="D15" s="159"/>
      <c r="E15" s="159"/>
      <c r="F15" s="159"/>
      <c r="G15" s="159"/>
      <c r="H15" s="159"/>
      <c r="I15" s="159"/>
    </row>
    <row r="16" spans="1:9" ht="15.6" x14ac:dyDescent="0.3">
      <c r="A16" s="158" t="s">
        <v>408</v>
      </c>
      <c r="B16" s="158"/>
      <c r="C16" s="158"/>
      <c r="D16" s="159"/>
      <c r="E16" s="159"/>
      <c r="F16" s="159"/>
      <c r="G16" s="159"/>
      <c r="H16" s="159"/>
      <c r="I16" s="159"/>
    </row>
    <row r="17" spans="1:10" ht="15.6" x14ac:dyDescent="0.3">
      <c r="A17" s="158" t="s">
        <v>407</v>
      </c>
      <c r="B17" s="158"/>
      <c r="C17" s="158"/>
      <c r="D17" s="159"/>
      <c r="E17" s="159"/>
      <c r="F17" s="159"/>
      <c r="G17" s="159"/>
      <c r="H17" s="159"/>
      <c r="I17" s="159"/>
    </row>
    <row r="18" spans="1:10" ht="15.6" x14ac:dyDescent="0.3">
      <c r="A18" s="158"/>
      <c r="B18" s="158"/>
      <c r="C18" s="158"/>
      <c r="D18" s="159"/>
      <c r="E18" s="159"/>
      <c r="F18" s="159"/>
      <c r="G18" s="159"/>
      <c r="H18" s="159"/>
      <c r="I18" s="159"/>
    </row>
    <row r="19" spans="1:10" ht="15.6" x14ac:dyDescent="0.3">
      <c r="A19" s="152" t="s">
        <v>62</v>
      </c>
      <c r="B19" s="152"/>
      <c r="C19" s="152"/>
      <c r="D19" s="149"/>
      <c r="E19" s="149"/>
      <c r="F19" s="149"/>
      <c r="G19" s="173" t="s">
        <v>63</v>
      </c>
      <c r="I19" s="174"/>
      <c r="J19" s="161"/>
    </row>
    <row r="20" spans="1:10" ht="15.6" x14ac:dyDescent="0.3">
      <c r="A20" s="152" t="s">
        <v>64</v>
      </c>
      <c r="B20" s="152"/>
      <c r="C20" s="152"/>
      <c r="D20" s="149"/>
      <c r="E20" s="149"/>
      <c r="F20" s="149"/>
      <c r="G20" s="149"/>
      <c r="H20" s="149"/>
      <c r="I20" s="174"/>
    </row>
    <row r="21" spans="1:10" ht="15.6" x14ac:dyDescent="0.3">
      <c r="A21" s="152" t="s">
        <v>404</v>
      </c>
      <c r="B21" s="152"/>
      <c r="C21" s="152"/>
      <c r="D21" s="149"/>
      <c r="E21" s="149"/>
      <c r="F21" s="149"/>
      <c r="G21" s="149"/>
      <c r="H21" s="149"/>
      <c r="I21" s="174"/>
    </row>
    <row r="22" spans="1:10" ht="15.6" x14ac:dyDescent="0.3">
      <c r="A22" s="152" t="s">
        <v>192</v>
      </c>
      <c r="B22" s="152"/>
      <c r="C22" s="152"/>
      <c r="D22" s="149"/>
      <c r="E22" s="149"/>
      <c r="F22" s="149"/>
      <c r="G22" s="149"/>
      <c r="H22" s="149"/>
      <c r="I22" s="174"/>
    </row>
    <row r="23" spans="1:10" ht="15.6" x14ac:dyDescent="0.3">
      <c r="A23" s="155" t="s">
        <v>405</v>
      </c>
      <c r="B23" s="152"/>
      <c r="C23" s="152"/>
      <c r="D23" s="149"/>
      <c r="E23" s="149"/>
      <c r="F23" s="149"/>
      <c r="G23" s="149"/>
      <c r="H23" s="149"/>
      <c r="I23" s="174"/>
    </row>
    <row r="24" spans="1:10" ht="15.6" x14ac:dyDescent="0.3">
      <c r="A24" s="152" t="s">
        <v>436</v>
      </c>
      <c r="B24" s="152"/>
      <c r="C24" s="152"/>
      <c r="D24" s="149"/>
      <c r="E24" s="149"/>
      <c r="F24" s="149"/>
      <c r="G24" s="149"/>
      <c r="H24" s="149"/>
      <c r="I24" s="174"/>
    </row>
    <row r="25" spans="1:10" ht="15.6" x14ac:dyDescent="0.3">
      <c r="A25" s="152" t="s">
        <v>437</v>
      </c>
      <c r="B25" s="186" t="s">
        <v>65</v>
      </c>
      <c r="D25" s="149"/>
      <c r="E25" s="149"/>
      <c r="F25" s="149"/>
      <c r="G25" s="149"/>
      <c r="H25" s="149"/>
      <c r="I25" s="174"/>
    </row>
    <row r="26" spans="1:10" ht="15.6" x14ac:dyDescent="0.3">
      <c r="A26" s="154"/>
      <c r="B26" s="154"/>
      <c r="C26" s="154"/>
    </row>
  </sheetData>
  <mergeCells count="1">
    <mergeCell ref="A5:C5"/>
  </mergeCells>
  <phoneticPr fontId="0" type="noConversion"/>
  <hyperlinks>
    <hyperlink ref="G19" r:id="rId1" display="http://www.gemis.de/"/>
    <hyperlink ref="B25" r:id="rId2"/>
  </hyperlinks>
  <pageMargins left="0.78740157499999996" right="0.78740157499999996" top="0.984251969" bottom="0.984251969" header="0.4921259845" footer="0.4921259845"/>
  <pageSetup paperSize="9" orientation="portrait" horizontalDpi="1200" verticalDpi="12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2"/>
  </sheetPr>
  <dimension ref="A1:O34"/>
  <sheetViews>
    <sheetView workbookViewId="0"/>
  </sheetViews>
  <sheetFormatPr baseColWidth="10" defaultColWidth="11.44140625" defaultRowHeight="18" x14ac:dyDescent="0.25"/>
  <cols>
    <col min="1" max="16384" width="11.44140625" style="162"/>
  </cols>
  <sheetData>
    <row r="1" spans="1:15" ht="21" x14ac:dyDescent="0.25">
      <c r="A1" s="193" t="s">
        <v>204</v>
      </c>
    </row>
    <row r="2" spans="1:15" x14ac:dyDescent="0.2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5" x14ac:dyDescent="0.25">
      <c r="A3" s="165" t="s">
        <v>409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66"/>
      <c r="O3" s="166"/>
    </row>
    <row r="4" spans="1:15" x14ac:dyDescent="0.25">
      <c r="A4" s="165" t="s">
        <v>410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  <c r="N4" s="166"/>
      <c r="O4" s="166"/>
    </row>
    <row r="5" spans="1:15" x14ac:dyDescent="0.25">
      <c r="A5" s="167" t="s">
        <v>424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6"/>
      <c r="O5" s="166"/>
    </row>
    <row r="6" spans="1:15" x14ac:dyDescent="0.25">
      <c r="A6" s="165" t="s">
        <v>423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166"/>
      <c r="O6" s="166"/>
    </row>
    <row r="7" spans="1:15" x14ac:dyDescent="0.25">
      <c r="A7" s="165" t="s">
        <v>411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  <c r="N7" s="166"/>
      <c r="O7" s="166"/>
    </row>
    <row r="8" spans="1:15" x14ac:dyDescent="0.25">
      <c r="A8" s="168" t="s">
        <v>205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6"/>
      <c r="O8" s="166"/>
    </row>
    <row r="9" spans="1:15" x14ac:dyDescent="0.25">
      <c r="A9" s="165" t="s">
        <v>242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  <c r="N9" s="166"/>
      <c r="O9" s="166"/>
    </row>
    <row r="10" spans="1:15" x14ac:dyDescent="0.25">
      <c r="A10" s="165" t="s">
        <v>243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N10" s="166"/>
      <c r="O10" s="166"/>
    </row>
    <row r="11" spans="1:15" x14ac:dyDescent="0.25">
      <c r="A11" s="165" t="s">
        <v>244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166"/>
      <c r="O11" s="166"/>
    </row>
    <row r="12" spans="1:15" x14ac:dyDescent="0.25">
      <c r="A12" s="165" t="s">
        <v>245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166"/>
      <c r="O12" s="166"/>
    </row>
    <row r="13" spans="1:15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166"/>
      <c r="O13" s="166"/>
    </row>
    <row r="14" spans="1:15" x14ac:dyDescent="0.25">
      <c r="A14" s="165" t="s">
        <v>412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166"/>
      <c r="O14" s="166"/>
    </row>
    <row r="15" spans="1:15" x14ac:dyDescent="0.25">
      <c r="A15" s="165" t="s">
        <v>413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166"/>
      <c r="O15" s="166"/>
    </row>
    <row r="16" spans="1:15" x14ac:dyDescent="0.25">
      <c r="A16" s="165" t="s">
        <v>414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166"/>
      <c r="O16" s="166"/>
    </row>
    <row r="17" spans="1:15" x14ac:dyDescent="0.25">
      <c r="A17" s="165" t="s">
        <v>246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166"/>
      <c r="O17" s="166"/>
    </row>
    <row r="18" spans="1:15" x14ac:dyDescent="0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166"/>
      <c r="O18" s="166"/>
    </row>
    <row r="19" spans="1:15" x14ac:dyDescent="0.25">
      <c r="A19" s="168" t="s">
        <v>247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166"/>
      <c r="O19" s="166"/>
    </row>
    <row r="20" spans="1:15" x14ac:dyDescent="0.25">
      <c r="A20" s="165" t="s">
        <v>415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166"/>
      <c r="O20" s="166"/>
    </row>
    <row r="21" spans="1:15" x14ac:dyDescent="0.25">
      <c r="A21" s="165" t="s">
        <v>416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166"/>
      <c r="O21" s="166"/>
    </row>
    <row r="22" spans="1:15" x14ac:dyDescent="0.25">
      <c r="A22" s="165" t="s">
        <v>417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166"/>
      <c r="O22" s="166"/>
    </row>
    <row r="23" spans="1:15" x14ac:dyDescent="0.25">
      <c r="A23" s="165" t="s">
        <v>418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166"/>
      <c r="O23" s="166"/>
    </row>
    <row r="24" spans="1:15" x14ac:dyDescent="0.25">
      <c r="A24" s="165" t="s">
        <v>419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166"/>
      <c r="O24" s="166"/>
    </row>
    <row r="25" spans="1:15" x14ac:dyDescent="0.25">
      <c r="A25" s="165" t="s">
        <v>420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166"/>
      <c r="O25" s="166"/>
    </row>
    <row r="26" spans="1:15" x14ac:dyDescent="0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166"/>
      <c r="O26" s="166"/>
    </row>
    <row r="27" spans="1:15" x14ac:dyDescent="0.25">
      <c r="A27" s="165" t="s">
        <v>248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166"/>
      <c r="O27" s="166"/>
    </row>
    <row r="28" spans="1:15" x14ac:dyDescent="0.25">
      <c r="A28" s="165" t="s">
        <v>249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166"/>
      <c r="O28" s="166"/>
    </row>
    <row r="29" spans="1:15" x14ac:dyDescent="0.25">
      <c r="A29" s="165" t="s">
        <v>250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166"/>
      <c r="O29" s="166"/>
    </row>
    <row r="30" spans="1:15" x14ac:dyDescent="0.25">
      <c r="A30" s="165" t="s">
        <v>421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166"/>
      <c r="O30" s="166"/>
    </row>
    <row r="31" spans="1:15" x14ac:dyDescent="0.25">
      <c r="A31" s="165" t="s">
        <v>58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166"/>
      <c r="O31" s="166"/>
    </row>
    <row r="32" spans="1:15" x14ac:dyDescent="0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</row>
    <row r="33" spans="1:15" x14ac:dyDescent="0.25">
      <c r="A33" s="169" t="s">
        <v>59</v>
      </c>
      <c r="B33" s="169"/>
      <c r="C33" s="169"/>
      <c r="D33" s="169"/>
      <c r="E33" s="169"/>
      <c r="F33" s="169"/>
      <c r="G33" s="169"/>
      <c r="H33" s="169"/>
      <c r="I33" s="169"/>
      <c r="J33" s="166"/>
      <c r="K33" s="166"/>
      <c r="L33" s="166"/>
      <c r="M33" s="166"/>
      <c r="N33" s="166"/>
      <c r="O33" s="166"/>
    </row>
    <row r="34" spans="1:15" x14ac:dyDescent="0.25">
      <c r="A34" s="169" t="s">
        <v>422</v>
      </c>
      <c r="B34" s="169"/>
      <c r="C34" s="169"/>
      <c r="D34" s="169"/>
      <c r="E34" s="169"/>
      <c r="F34" s="169"/>
      <c r="G34" s="169"/>
      <c r="H34" s="169"/>
      <c r="I34" s="169"/>
      <c r="J34" s="166"/>
      <c r="K34" s="166"/>
      <c r="L34" s="166"/>
      <c r="M34" s="166"/>
      <c r="N34" s="166"/>
      <c r="O34" s="16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2"/>
  </sheetPr>
  <dimension ref="A1:K19"/>
  <sheetViews>
    <sheetView workbookViewId="0">
      <selection activeCell="A10" sqref="A10"/>
    </sheetView>
  </sheetViews>
  <sheetFormatPr baseColWidth="10" defaultColWidth="11.44140625" defaultRowHeight="13.8" x14ac:dyDescent="0.3"/>
  <cols>
    <col min="1" max="1" width="149.6640625" style="151" customWidth="1"/>
    <col min="2" max="16384" width="11.44140625" style="151"/>
  </cols>
  <sheetData>
    <row r="1" spans="1:11" ht="18" x14ac:dyDescent="0.35">
      <c r="A1" s="185" t="s">
        <v>237</v>
      </c>
    </row>
    <row r="3" spans="1:11" ht="15.6" x14ac:dyDescent="0.3">
      <c r="A3" s="170" t="s">
        <v>240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s="154" customFormat="1" ht="15.6" x14ac:dyDescent="0.3">
      <c r="A4" s="158" t="s">
        <v>446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s="154" customFormat="1" ht="15.6" x14ac:dyDescent="0.3">
      <c r="A5" s="158" t="s">
        <v>454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s="154" customFormat="1" ht="15.6" x14ac:dyDescent="0.3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s="154" customFormat="1" ht="15.6" x14ac:dyDescent="0.3">
      <c r="A7" s="158" t="s">
        <v>447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s="154" customFormat="1" ht="15.6" x14ac:dyDescent="0.3">
      <c r="A8" s="158" t="s">
        <v>448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s="154" customFormat="1" ht="15.6" x14ac:dyDescent="0.3">
      <c r="A9" s="157" t="s">
        <v>455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s="154" customFormat="1" ht="15.6" x14ac:dyDescent="0.3">
      <c r="A10" s="171"/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152" customFormat="1" ht="15.6" x14ac:dyDescent="0.3">
      <c r="A11" s="152" t="s">
        <v>450</v>
      </c>
    </row>
    <row r="12" spans="1:11" s="152" customFormat="1" ht="15.6" x14ac:dyDescent="0.3">
      <c r="A12" s="152" t="s">
        <v>449</v>
      </c>
    </row>
    <row r="13" spans="1:11" x14ac:dyDescent="0.3">
      <c r="A13" s="159"/>
      <c r="B13" s="159"/>
      <c r="C13" s="159"/>
      <c r="D13" s="159"/>
      <c r="E13" s="159"/>
    </row>
    <row r="14" spans="1:11" ht="15.6" x14ac:dyDescent="0.3">
      <c r="A14" s="170" t="s">
        <v>241</v>
      </c>
    </row>
    <row r="15" spans="1:11" ht="15.6" x14ac:dyDescent="0.3">
      <c r="A15" s="158" t="s">
        <v>451</v>
      </c>
    </row>
    <row r="16" spans="1:11" ht="15.6" x14ac:dyDescent="0.3">
      <c r="A16" s="158" t="s">
        <v>453</v>
      </c>
    </row>
    <row r="17" spans="1:1" ht="15.6" x14ac:dyDescent="0.3">
      <c r="A17" s="158" t="s">
        <v>452</v>
      </c>
    </row>
    <row r="18" spans="1:1" ht="15.6" x14ac:dyDescent="0.3">
      <c r="A18" s="158"/>
    </row>
    <row r="19" spans="1:1" x14ac:dyDescent="0.3">
      <c r="A19" s="159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52"/>
  </sheetPr>
  <dimension ref="A1:T137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2.88671875" customWidth="1"/>
    <col min="8" max="9" width="11.5546875" bestFit="1" customWidth="1"/>
    <col min="10" max="10" width="6.109375" customWidth="1"/>
    <col min="11" max="11" width="7.88671875" customWidth="1"/>
    <col min="12" max="12" width="9.5546875" customWidth="1"/>
    <col min="13" max="13" width="7.44140625" customWidth="1"/>
    <col min="14" max="14" width="7.6640625" customWidth="1"/>
    <col min="15" max="15" width="5.5546875" customWidth="1"/>
    <col min="16" max="16" width="6" customWidth="1"/>
    <col min="17" max="17" width="6.44140625" customWidth="1"/>
  </cols>
  <sheetData>
    <row r="1" spans="1:13" ht="15.75" customHeight="1" x14ac:dyDescent="0.3">
      <c r="A1" s="189" t="str">
        <f>"Ergebnisse aus GEMIS "&amp;Einführung!F3</f>
        <v>Ergebnisse aus GEMIS Version 4.95</v>
      </c>
      <c r="B1" s="2"/>
      <c r="C1" s="4" t="s">
        <v>236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">
        <v>67</v>
      </c>
      <c r="B3" s="207" t="s">
        <v>115</v>
      </c>
      <c r="C3" s="208"/>
      <c r="D3" s="208"/>
      <c r="E3" s="208"/>
      <c r="F3" s="208"/>
      <c r="G3" s="209"/>
    </row>
    <row r="4" spans="1:13" ht="52.5" customHeight="1" x14ac:dyDescent="0.25">
      <c r="A4" s="24" t="s">
        <v>68</v>
      </c>
      <c r="B4" s="222" t="s">
        <v>116</v>
      </c>
      <c r="C4" s="223"/>
      <c r="D4" s="223"/>
      <c r="E4" s="223"/>
      <c r="F4" s="223"/>
      <c r="G4" s="224"/>
    </row>
    <row r="5" spans="1:13" x14ac:dyDescent="0.25">
      <c r="A5" s="8" t="s">
        <v>69</v>
      </c>
      <c r="B5" s="210" t="s">
        <v>70</v>
      </c>
      <c r="C5" s="211"/>
      <c r="D5" s="211"/>
      <c r="E5" s="211"/>
      <c r="F5" s="211"/>
      <c r="G5" s="212"/>
      <c r="I5" t="s">
        <v>176</v>
      </c>
    </row>
    <row r="6" spans="1:13" ht="17.25" customHeight="1" x14ac:dyDescent="0.3">
      <c r="A6" s="9"/>
      <c r="B6" s="213" t="s">
        <v>228</v>
      </c>
      <c r="C6" s="214"/>
      <c r="D6" s="214"/>
      <c r="E6" s="214"/>
      <c r="F6" s="214"/>
      <c r="G6" s="215"/>
      <c r="H6" s="3"/>
      <c r="I6" t="s">
        <v>209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104" t="s">
        <v>72</v>
      </c>
      <c r="B8" s="216" t="s">
        <v>73</v>
      </c>
      <c r="C8" s="217"/>
      <c r="D8" s="217"/>
      <c r="E8" s="217"/>
      <c r="F8" s="217"/>
      <c r="G8" s="218"/>
      <c r="H8" s="105" t="s">
        <v>74</v>
      </c>
    </row>
    <row r="9" spans="1:13" x14ac:dyDescent="0.25">
      <c r="A9" s="102" t="s">
        <v>326</v>
      </c>
      <c r="B9" s="219" t="s">
        <v>232</v>
      </c>
      <c r="C9" s="220"/>
      <c r="D9" s="220"/>
      <c r="E9" s="220"/>
      <c r="F9" s="220"/>
      <c r="G9" s="221"/>
      <c r="H9" s="103">
        <v>2010</v>
      </c>
      <c r="J9" s="3"/>
    </row>
    <row r="10" spans="1:13" ht="15" customHeight="1" x14ac:dyDescent="0.3">
      <c r="A10" s="95" t="s">
        <v>469</v>
      </c>
      <c r="B10" s="100" t="s">
        <v>233</v>
      </c>
      <c r="C10" s="44"/>
      <c r="D10" s="44"/>
      <c r="E10" s="44"/>
      <c r="F10" s="44"/>
      <c r="G10" s="101"/>
      <c r="H10" s="98">
        <v>2010</v>
      </c>
      <c r="J10" s="7"/>
    </row>
    <row r="11" spans="1:13" x14ac:dyDescent="0.25">
      <c r="A11" s="95" t="s">
        <v>470</v>
      </c>
      <c r="B11" s="100" t="s">
        <v>195</v>
      </c>
      <c r="C11" s="44"/>
      <c r="D11" s="44"/>
      <c r="E11" s="44"/>
      <c r="F11" s="44"/>
      <c r="G11" s="101"/>
      <c r="H11" s="98">
        <v>2010</v>
      </c>
      <c r="J11" s="3"/>
    </row>
    <row r="12" spans="1:13" x14ac:dyDescent="0.25">
      <c r="A12" s="95" t="s">
        <v>113</v>
      </c>
      <c r="B12" s="100" t="s">
        <v>193</v>
      </c>
      <c r="C12" s="44"/>
      <c r="D12" s="44"/>
      <c r="E12" s="44"/>
      <c r="F12" s="44"/>
      <c r="G12" s="101"/>
      <c r="H12" s="98">
        <v>2010</v>
      </c>
    </row>
    <row r="13" spans="1:13" x14ac:dyDescent="0.25">
      <c r="A13" s="95" t="s">
        <v>18</v>
      </c>
      <c r="B13" s="100" t="s">
        <v>194</v>
      </c>
      <c r="C13" s="44"/>
      <c r="D13" s="44"/>
      <c r="E13" s="44"/>
      <c r="F13" s="44"/>
      <c r="G13" s="101"/>
      <c r="H13" s="98">
        <v>2010</v>
      </c>
      <c r="K13" s="21"/>
      <c r="M13" s="21"/>
    </row>
    <row r="14" spans="1:13" x14ac:dyDescent="0.25">
      <c r="A14" s="95" t="s">
        <v>19</v>
      </c>
      <c r="B14" s="100" t="s">
        <v>234</v>
      </c>
      <c r="C14" s="44"/>
      <c r="D14" s="44"/>
      <c r="E14" s="44"/>
      <c r="F14" s="44"/>
      <c r="G14" s="101"/>
      <c r="H14" s="98">
        <v>2010</v>
      </c>
      <c r="M14" s="21"/>
    </row>
    <row r="15" spans="1:13" x14ac:dyDescent="0.25">
      <c r="A15" s="95" t="s">
        <v>20</v>
      </c>
      <c r="B15" s="100" t="s">
        <v>235</v>
      </c>
      <c r="C15" s="44"/>
      <c r="D15" s="44"/>
      <c r="E15" s="44"/>
      <c r="F15" s="44"/>
      <c r="G15" s="101"/>
      <c r="H15" s="98">
        <v>2010</v>
      </c>
      <c r="I15" s="10"/>
    </row>
    <row r="16" spans="1:13" x14ac:dyDescent="0.25">
      <c r="A16" s="95" t="s">
        <v>21</v>
      </c>
      <c r="B16" s="100" t="s">
        <v>389</v>
      </c>
      <c r="C16" s="44"/>
      <c r="D16" s="44"/>
      <c r="E16" s="44"/>
      <c r="F16" s="44"/>
      <c r="G16" s="101"/>
      <c r="H16" s="98">
        <v>2010</v>
      </c>
    </row>
    <row r="17" spans="1:12" x14ac:dyDescent="0.25">
      <c r="A17" s="95" t="s">
        <v>471</v>
      </c>
      <c r="B17" s="200" t="s">
        <v>390</v>
      </c>
      <c r="C17" s="201"/>
      <c r="D17" s="201"/>
      <c r="E17" s="201"/>
      <c r="F17" s="201"/>
      <c r="G17" s="202"/>
      <c r="H17" s="98">
        <v>2010</v>
      </c>
    </row>
    <row r="18" spans="1:12" x14ac:dyDescent="0.25">
      <c r="A18" s="95" t="s">
        <v>472</v>
      </c>
      <c r="B18" s="200"/>
      <c r="C18" s="201"/>
      <c r="D18" s="201"/>
      <c r="E18" s="201"/>
      <c r="F18" s="201"/>
      <c r="G18" s="202"/>
      <c r="H18" s="98"/>
    </row>
    <row r="19" spans="1:12" x14ac:dyDescent="0.25">
      <c r="A19" s="96" t="s">
        <v>473</v>
      </c>
      <c r="B19" s="200"/>
      <c r="C19" s="201"/>
      <c r="D19" s="201"/>
      <c r="E19" s="201"/>
      <c r="F19" s="201"/>
      <c r="G19" s="202"/>
      <c r="H19" s="98"/>
      <c r="L19" s="10"/>
    </row>
    <row r="20" spans="1:12" x14ac:dyDescent="0.25">
      <c r="A20" s="96" t="s">
        <v>474</v>
      </c>
      <c r="B20" s="200"/>
      <c r="C20" s="201"/>
      <c r="D20" s="201"/>
      <c r="E20" s="201"/>
      <c r="F20" s="201"/>
      <c r="G20" s="202"/>
      <c r="H20" s="98"/>
      <c r="K20" s="10"/>
    </row>
    <row r="21" spans="1:12" x14ac:dyDescent="0.25">
      <c r="A21" s="96" t="s">
        <v>177</v>
      </c>
      <c r="B21" s="200"/>
      <c r="C21" s="201"/>
      <c r="D21" s="201"/>
      <c r="E21" s="201"/>
      <c r="F21" s="201"/>
      <c r="G21" s="202"/>
      <c r="H21" s="98"/>
      <c r="K21" s="10"/>
    </row>
    <row r="22" spans="1:12" x14ac:dyDescent="0.25">
      <c r="A22" s="96" t="s">
        <v>177</v>
      </c>
      <c r="B22" s="200"/>
      <c r="C22" s="201"/>
      <c r="D22" s="201"/>
      <c r="E22" s="201"/>
      <c r="F22" s="201"/>
      <c r="G22" s="202"/>
      <c r="H22" s="98"/>
    </row>
    <row r="23" spans="1:12" x14ac:dyDescent="0.25">
      <c r="A23" s="96" t="s">
        <v>177</v>
      </c>
      <c r="B23" s="200"/>
      <c r="C23" s="201"/>
      <c r="D23" s="201"/>
      <c r="E23" s="201"/>
      <c r="F23" s="201"/>
      <c r="G23" s="202"/>
      <c r="H23" s="98"/>
    </row>
    <row r="24" spans="1:12" x14ac:dyDescent="0.25">
      <c r="A24" s="96" t="s">
        <v>177</v>
      </c>
      <c r="B24" s="200"/>
      <c r="C24" s="201"/>
      <c r="D24" s="201"/>
      <c r="E24" s="201"/>
      <c r="F24" s="201"/>
      <c r="G24" s="202"/>
      <c r="H24" s="98"/>
    </row>
    <row r="25" spans="1:12" x14ac:dyDescent="0.25">
      <c r="A25" s="96" t="s">
        <v>177</v>
      </c>
      <c r="B25" s="200"/>
      <c r="C25" s="201"/>
      <c r="D25" s="201"/>
      <c r="E25" s="201"/>
      <c r="F25" s="201"/>
      <c r="G25" s="202"/>
      <c r="H25" s="98"/>
    </row>
    <row r="26" spans="1:12" x14ac:dyDescent="0.25">
      <c r="A26" s="96" t="s">
        <v>177</v>
      </c>
      <c r="B26" s="200"/>
      <c r="C26" s="201"/>
      <c r="D26" s="201"/>
      <c r="E26" s="201"/>
      <c r="F26" s="201"/>
      <c r="G26" s="202"/>
      <c r="H26" s="98"/>
    </row>
    <row r="27" spans="1:12" x14ac:dyDescent="0.25">
      <c r="A27" s="96" t="s">
        <v>177</v>
      </c>
      <c r="B27" s="200"/>
      <c r="C27" s="201"/>
      <c r="D27" s="201"/>
      <c r="E27" s="201"/>
      <c r="F27" s="201"/>
      <c r="G27" s="202"/>
      <c r="H27" s="98"/>
    </row>
    <row r="28" spans="1:12" ht="13.8" thickBot="1" x14ac:dyDescent="0.3">
      <c r="A28" s="97" t="s">
        <v>177</v>
      </c>
      <c r="B28" s="204"/>
      <c r="C28" s="205"/>
      <c r="D28" s="205"/>
      <c r="E28" s="205"/>
      <c r="F28" s="205"/>
      <c r="G28" s="206"/>
      <c r="H28" s="99"/>
    </row>
    <row r="29" spans="1:12" ht="13.8" thickBot="1" x14ac:dyDescent="0.3">
      <c r="A29" t="s">
        <v>177</v>
      </c>
      <c r="B29" s="203"/>
      <c r="C29" s="203"/>
      <c r="D29" s="203"/>
      <c r="E29" s="203"/>
      <c r="F29" s="203"/>
      <c r="G29" s="203"/>
    </row>
    <row r="30" spans="1:12" ht="14.25" customHeight="1" x14ac:dyDescent="0.35">
      <c r="A30" s="56" t="s">
        <v>82</v>
      </c>
      <c r="B30" s="54" t="s">
        <v>83</v>
      </c>
      <c r="C30" s="45"/>
      <c r="D30" s="45"/>
      <c r="E30" s="46"/>
    </row>
    <row r="31" spans="1:12" ht="14.25" customHeight="1" thickBot="1" x14ac:dyDescent="0.4">
      <c r="A31" s="57" t="s">
        <v>282</v>
      </c>
      <c r="B31" s="55" t="s">
        <v>84</v>
      </c>
      <c r="C31" s="47" t="s">
        <v>85</v>
      </c>
      <c r="D31" s="47" t="s">
        <v>86</v>
      </c>
      <c r="E31" s="48" t="s">
        <v>87</v>
      </c>
    </row>
    <row r="32" spans="1:12" x14ac:dyDescent="0.25">
      <c r="A32" s="61" t="str">
        <f>+A9</f>
        <v>Erdgas je m3</v>
      </c>
      <c r="B32" s="78">
        <v>1.2808731455957747</v>
      </c>
      <c r="C32" s="49">
        <v>0.11885425500270122</v>
      </c>
      <c r="D32" s="49">
        <v>1.6429961599764142</v>
      </c>
      <c r="E32" s="50">
        <v>7.147583631323097E-2</v>
      </c>
      <c r="F32" s="12"/>
      <c r="G32" s="12"/>
    </row>
    <row r="33" spans="1:7" x14ac:dyDescent="0.25">
      <c r="A33" s="58" t="str">
        <f>+A10</f>
        <v>Erdgas je kWh (Heizwert)</v>
      </c>
      <c r="B33" s="79">
        <v>0.12956698069084197</v>
      </c>
      <c r="C33" s="11">
        <v>1.2013006332777682E-2</v>
      </c>
      <c r="D33" s="11">
        <v>0.16621834003384842</v>
      </c>
      <c r="E33" s="51">
        <v>7.229668137774912E-3</v>
      </c>
      <c r="F33" s="12"/>
      <c r="G33" s="12"/>
    </row>
    <row r="34" spans="1:7" x14ac:dyDescent="0.25">
      <c r="A34" s="58" t="str">
        <f>+A11</f>
        <v>Erdgas je kWh (Brennwert)</v>
      </c>
      <c r="B34" s="79">
        <v>0.14396418278820983</v>
      </c>
      <c r="C34" s="11">
        <v>1.3348199437206502E-2</v>
      </c>
      <c r="D34" s="11">
        <v>0.18468763902462532</v>
      </c>
      <c r="E34" s="51">
        <v>8.0330699693038805E-3</v>
      </c>
      <c r="F34" s="12"/>
      <c r="G34" s="12"/>
    </row>
    <row r="35" spans="1:7" x14ac:dyDescent="0.25">
      <c r="A35" s="58" t="str">
        <f t="shared" ref="A35:A41" si="0">+A12</f>
        <v>Heizöl je Liter</v>
      </c>
      <c r="B35" s="79">
        <v>4.3390867705833118</v>
      </c>
      <c r="C35" s="11">
        <v>2.8261544278669235</v>
      </c>
      <c r="D35" s="11">
        <v>2.121388267416497</v>
      </c>
      <c r="E35" s="51">
        <v>0.2414573732094519</v>
      </c>
      <c r="F35" s="12"/>
      <c r="G35" s="12"/>
    </row>
    <row r="36" spans="1:7" x14ac:dyDescent="0.25">
      <c r="A36" s="58" t="str">
        <f t="shared" si="0"/>
        <v>Holz-Scheit je kg</v>
      </c>
      <c r="B36" s="79">
        <v>1.1050580195275068</v>
      </c>
      <c r="C36" s="11">
        <v>0.49679827047765579</v>
      </c>
      <c r="D36" s="11">
        <v>0.75916216998713726</v>
      </c>
      <c r="E36" s="51">
        <v>0.72407011042730141</v>
      </c>
      <c r="F36" s="12"/>
      <c r="G36" s="12"/>
    </row>
    <row r="37" spans="1:7" x14ac:dyDescent="0.25">
      <c r="A37" s="58" t="str">
        <f t="shared" si="0"/>
        <v>Holz-Pellets je kg</v>
      </c>
      <c r="B37" s="79">
        <v>1.564328481715201</v>
      </c>
      <c r="C37" s="11">
        <v>0.58080183310587319</v>
      </c>
      <c r="D37" s="11">
        <v>1.3175900679841117</v>
      </c>
      <c r="E37" s="51">
        <v>0.29225773400008487</v>
      </c>
      <c r="F37" s="12"/>
      <c r="G37" s="12"/>
    </row>
    <row r="38" spans="1:7" x14ac:dyDescent="0.25">
      <c r="A38" s="58" t="str">
        <f t="shared" si="0"/>
        <v>Fernwärme-mix je kWh</v>
      </c>
      <c r="B38" s="79">
        <v>0.39044774011349964</v>
      </c>
      <c r="C38" s="11">
        <v>0.13300713742111142</v>
      </c>
      <c r="D38" s="11">
        <v>0.35292228707023537</v>
      </c>
      <c r="E38" s="51">
        <v>1.8006405885178937E-2</v>
      </c>
      <c r="F38" s="12"/>
      <c r="G38" s="12"/>
    </row>
    <row r="39" spans="1:7" x14ac:dyDescent="0.25">
      <c r="A39" s="58" t="str">
        <f t="shared" si="0"/>
        <v>Stromnetz-lokal je kWh</v>
      </c>
      <c r="B39" s="79">
        <v>0.8670763837355332</v>
      </c>
      <c r="C39" s="11">
        <v>0.33145041976401718</v>
      </c>
      <c r="D39" s="11">
        <v>0.57452918688031251</v>
      </c>
      <c r="E39" s="51">
        <v>3.6828808203689785E-2</v>
      </c>
      <c r="F39" s="12"/>
      <c r="G39" s="12"/>
    </row>
    <row r="40" spans="1:7" x14ac:dyDescent="0.25">
      <c r="A40" s="58" t="str">
        <f t="shared" si="0"/>
        <v>Benzin je Liter, inkl. Biokraftstoffanteil</v>
      </c>
      <c r="B40" s="79">
        <v>2.7402575772421911</v>
      </c>
      <c r="C40" s="11">
        <v>1.1653564806969334</v>
      </c>
      <c r="D40" s="11">
        <v>1.4767501056855841</v>
      </c>
      <c r="E40" s="51">
        <v>0.2093083646807111</v>
      </c>
      <c r="F40" s="12"/>
      <c r="G40" s="12"/>
    </row>
    <row r="41" spans="1:7" x14ac:dyDescent="0.25">
      <c r="A41" s="58" t="str">
        <f t="shared" si="0"/>
        <v>Benzin je Liter, ohne Biokraftstoffanteil</v>
      </c>
      <c r="B41" s="79">
        <v>2.1447246997510723</v>
      </c>
      <c r="C41" s="11">
        <v>1.1718126380642531</v>
      </c>
      <c r="D41" s="11">
        <v>1.3669138762030122</v>
      </c>
      <c r="E41" s="51">
        <v>0.15720170663096689</v>
      </c>
      <c r="F41" s="12"/>
      <c r="G41" s="12"/>
    </row>
    <row r="42" spans="1:7" x14ac:dyDescent="0.25">
      <c r="A42" s="58" t="str">
        <f t="shared" ref="A42:A51" si="1">+A19</f>
        <v>Diesel  je Liter, inkl. Biokraftstoffanteil</v>
      </c>
      <c r="B42" s="79">
        <v>5.5345894817626782</v>
      </c>
      <c r="C42" s="11">
        <v>1.1826785284854466</v>
      </c>
      <c r="D42" s="11">
        <v>4.5365737422337045</v>
      </c>
      <c r="E42" s="51">
        <v>0.22215931787717519</v>
      </c>
      <c r="F42" s="12"/>
      <c r="G42" s="12"/>
    </row>
    <row r="43" spans="1:7" x14ac:dyDescent="0.25">
      <c r="A43" s="58" t="str">
        <f t="shared" si="1"/>
        <v>Diesel  je Liter, ohne Biokraftstoffanteil</v>
      </c>
      <c r="B43" s="79">
        <v>4.1513401559933811</v>
      </c>
      <c r="C43" s="11">
        <v>1.144546405898911</v>
      </c>
      <c r="D43" s="11">
        <v>4.2862034391006318</v>
      </c>
      <c r="E43" s="51">
        <v>0.18542782251056228</v>
      </c>
      <c r="F43" s="12"/>
      <c r="G43" s="12"/>
    </row>
    <row r="44" spans="1:7" x14ac:dyDescent="0.25">
      <c r="A44" s="58" t="str">
        <f t="shared" si="1"/>
        <v xml:space="preserve"> </v>
      </c>
      <c r="B44" s="79"/>
      <c r="C44" s="11"/>
      <c r="D44" s="11"/>
      <c r="E44" s="51"/>
      <c r="F44" s="12"/>
      <c r="G44" s="12"/>
    </row>
    <row r="45" spans="1:7" x14ac:dyDescent="0.25">
      <c r="A45" s="58" t="str">
        <f t="shared" si="1"/>
        <v xml:space="preserve"> </v>
      </c>
      <c r="B45" s="79"/>
      <c r="C45" s="11"/>
      <c r="D45" s="11"/>
      <c r="E45" s="51"/>
      <c r="F45" s="12"/>
      <c r="G45" s="12"/>
    </row>
    <row r="46" spans="1:7" x14ac:dyDescent="0.25">
      <c r="A46" s="58" t="str">
        <f t="shared" si="1"/>
        <v xml:space="preserve"> </v>
      </c>
      <c r="B46" s="79"/>
      <c r="C46" s="11"/>
      <c r="D46" s="11"/>
      <c r="E46" s="51"/>
      <c r="F46" s="12"/>
      <c r="G46" s="12"/>
    </row>
    <row r="47" spans="1:7" x14ac:dyDescent="0.25">
      <c r="A47" s="58" t="str">
        <f t="shared" si="1"/>
        <v xml:space="preserve"> </v>
      </c>
      <c r="B47" s="79"/>
      <c r="C47" s="11"/>
      <c r="D47" s="11"/>
      <c r="E47" s="51"/>
      <c r="F47" s="12"/>
      <c r="G47" s="12"/>
    </row>
    <row r="48" spans="1:7" x14ac:dyDescent="0.25">
      <c r="A48" s="58" t="str">
        <f t="shared" si="1"/>
        <v xml:space="preserve"> </v>
      </c>
      <c r="B48" s="79"/>
      <c r="C48" s="11"/>
      <c r="D48" s="11"/>
      <c r="E48" s="51"/>
      <c r="F48" s="12"/>
      <c r="G48" s="12"/>
    </row>
    <row r="49" spans="1:20" x14ac:dyDescent="0.25">
      <c r="A49" s="58" t="str">
        <f t="shared" si="1"/>
        <v xml:space="preserve"> </v>
      </c>
      <c r="B49" s="79"/>
      <c r="C49" s="11"/>
      <c r="D49" s="11"/>
      <c r="E49" s="51"/>
      <c r="F49" s="12"/>
      <c r="G49" s="12"/>
    </row>
    <row r="50" spans="1:20" x14ac:dyDescent="0.25">
      <c r="A50" s="58" t="str">
        <f t="shared" si="1"/>
        <v xml:space="preserve"> </v>
      </c>
      <c r="B50" s="79"/>
      <c r="C50" s="11"/>
      <c r="D50" s="11"/>
      <c r="E50" s="51"/>
      <c r="F50" s="12"/>
      <c r="G50" s="12"/>
    </row>
    <row r="51" spans="1:20" ht="13.8" thickBot="1" x14ac:dyDescent="0.3">
      <c r="A51" s="59" t="str">
        <f t="shared" si="1"/>
        <v xml:space="preserve"> </v>
      </c>
      <c r="B51" s="80"/>
      <c r="C51" s="52"/>
      <c r="D51" s="52"/>
      <c r="E51" s="53"/>
      <c r="F51" s="12"/>
      <c r="G51" s="12"/>
    </row>
    <row r="52" spans="1:20" ht="13.8" thickBot="1" x14ac:dyDescent="0.3"/>
    <row r="53" spans="1:20" ht="14.25" customHeight="1" x14ac:dyDescent="0.35">
      <c r="A53" s="60" t="s">
        <v>88</v>
      </c>
      <c r="B53" s="54" t="s">
        <v>89</v>
      </c>
      <c r="C53" s="45"/>
      <c r="D53" s="45"/>
      <c r="E53" s="46"/>
      <c r="F53" s="13"/>
      <c r="G53" s="13"/>
    </row>
    <row r="54" spans="1:20" ht="14.25" customHeight="1" thickBot="1" x14ac:dyDescent="0.4">
      <c r="A54" s="57" t="s">
        <v>282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  <c r="G54" s="13"/>
    </row>
    <row r="55" spans="1:20" x14ac:dyDescent="0.25">
      <c r="A55" s="61" t="str">
        <f>+A$9</f>
        <v>Erdgas je m3</v>
      </c>
      <c r="B55" s="62">
        <v>2470.8560126396414</v>
      </c>
      <c r="C55" s="63">
        <v>2252.7766378767506</v>
      </c>
      <c r="D55" s="49">
        <v>7.0726839799669126</v>
      </c>
      <c r="E55" s="50">
        <v>2.2176853430119006E-2</v>
      </c>
      <c r="F55" s="15"/>
      <c r="G55" s="15"/>
      <c r="S55" s="12"/>
      <c r="T55" s="12"/>
    </row>
    <row r="56" spans="1:20" x14ac:dyDescent="0.25">
      <c r="A56" s="58" t="str">
        <f>+A10</f>
        <v>Erdgas je kWh (Heizwert)</v>
      </c>
      <c r="B56" s="64">
        <v>249.98145931989569</v>
      </c>
      <c r="C56" s="31">
        <v>227.91886304830263</v>
      </c>
      <c r="D56" s="11">
        <v>0.71553532282114496</v>
      </c>
      <c r="E56" s="51">
        <v>2.2426903557835188E-3</v>
      </c>
      <c r="F56" s="15"/>
      <c r="G56" s="15"/>
      <c r="S56" s="12"/>
      <c r="T56" s="12"/>
    </row>
    <row r="57" spans="1:20" x14ac:dyDescent="0.25">
      <c r="A57" s="58" t="str">
        <f t="shared" ref="A57:A74" si="2">+A11</f>
        <v>Erdgas je kWh (Brennwert)</v>
      </c>
      <c r="B57" s="64">
        <v>277.75754658963882</v>
      </c>
      <c r="C57" s="31">
        <v>253.24352342162649</v>
      </c>
      <c r="D57" s="11">
        <v>0.79504006375303615</v>
      </c>
      <c r="E57" s="51">
        <v>2.4918877400386362E-3</v>
      </c>
      <c r="F57" s="15"/>
      <c r="G57" s="15"/>
      <c r="S57" s="12"/>
      <c r="T57" s="12"/>
    </row>
    <row r="58" spans="1:20" x14ac:dyDescent="0.25">
      <c r="A58" s="58" t="str">
        <f t="shared" si="2"/>
        <v>Heizöl je Liter</v>
      </c>
      <c r="B58" s="64">
        <v>3178.4657692008091</v>
      </c>
      <c r="C58" s="31">
        <v>3141.4968408096106</v>
      </c>
      <c r="D58" s="11">
        <v>0.90435130015700982</v>
      </c>
      <c r="E58" s="51">
        <v>3.6751454377114766E-2</v>
      </c>
      <c r="F58" s="15"/>
      <c r="G58" s="15"/>
      <c r="S58" s="12"/>
      <c r="T58" s="12"/>
    </row>
    <row r="59" spans="1:20" x14ac:dyDescent="0.25">
      <c r="A59" s="58" t="str">
        <f t="shared" si="2"/>
        <v>Holz-Scheit je kg</v>
      </c>
      <c r="B59" s="64">
        <v>73.53054451263904</v>
      </c>
      <c r="C59" s="31">
        <v>28.19766948218755</v>
      </c>
      <c r="D59" s="11">
        <v>1.3107862815432423</v>
      </c>
      <c r="E59" s="51">
        <v>2.246349868978173E-2</v>
      </c>
      <c r="F59" s="15"/>
      <c r="G59" s="15"/>
      <c r="S59" s="12"/>
      <c r="T59" s="12"/>
    </row>
    <row r="60" spans="1:20" x14ac:dyDescent="0.25">
      <c r="A60" s="58" t="str">
        <f t="shared" si="2"/>
        <v>Holz-Pellets je kg</v>
      </c>
      <c r="B60" s="64">
        <v>120.11995095541414</v>
      </c>
      <c r="C60" s="31">
        <v>107.25143148176394</v>
      </c>
      <c r="D60" s="11">
        <v>0.20091719799952909</v>
      </c>
      <c r="E60" s="51">
        <v>2.5329163158364545E-2</v>
      </c>
      <c r="F60" s="15"/>
      <c r="G60" s="15"/>
      <c r="S60" s="12"/>
      <c r="T60" s="12"/>
    </row>
    <row r="61" spans="1:20" x14ac:dyDescent="0.25">
      <c r="A61" s="58" t="str">
        <f t="shared" si="2"/>
        <v>Fernwärme-mix je kWh</v>
      </c>
      <c r="B61" s="64">
        <v>260.6784311071886</v>
      </c>
      <c r="C61" s="31">
        <v>242.03359842328197</v>
      </c>
      <c r="D61" s="11">
        <v>0.50750224628727392</v>
      </c>
      <c r="E61" s="51">
        <v>1.2894514584583424E-2</v>
      </c>
      <c r="F61" s="15"/>
      <c r="G61" s="15"/>
      <c r="S61" s="12"/>
      <c r="T61" s="12"/>
    </row>
    <row r="62" spans="1:20" x14ac:dyDescent="0.25">
      <c r="A62" s="58" t="str">
        <f t="shared" si="2"/>
        <v>Stromnetz-lokal je kWh</v>
      </c>
      <c r="B62" s="64">
        <v>605.25177749858847</v>
      </c>
      <c r="C62" s="31">
        <v>574.64651790646917</v>
      </c>
      <c r="D62" s="11">
        <v>0.72793998273893978</v>
      </c>
      <c r="E62" s="51">
        <v>3.2319703680089788E-2</v>
      </c>
      <c r="F62" s="15"/>
      <c r="G62" s="15"/>
      <c r="S62" s="12"/>
      <c r="T62" s="12"/>
    </row>
    <row r="63" spans="1:20" x14ac:dyDescent="0.25">
      <c r="A63" s="58" t="str">
        <f t="shared" si="2"/>
        <v>Benzin je Liter, inkl. Biokraftstoffanteil</v>
      </c>
      <c r="B63" s="64">
        <v>2695.5843949822265</v>
      </c>
      <c r="C63" s="31">
        <v>2646.8087705763533</v>
      </c>
      <c r="D63" s="11">
        <v>0.77728207385592596</v>
      </c>
      <c r="E63" s="51">
        <v>9.5771657225148632E-2</v>
      </c>
      <c r="F63" s="15"/>
      <c r="G63" s="15"/>
      <c r="S63" s="12"/>
      <c r="T63" s="12"/>
    </row>
    <row r="64" spans="1:20" x14ac:dyDescent="0.25">
      <c r="A64" s="58" t="str">
        <f t="shared" si="2"/>
        <v>Benzin je Liter, ohne Biokraftstoffanteil</v>
      </c>
      <c r="B64" s="64">
        <v>2743.0134584649591</v>
      </c>
      <c r="C64" s="31">
        <v>2713.7484453443785</v>
      </c>
      <c r="D64" s="11">
        <v>0.73952367453610202</v>
      </c>
      <c r="E64" s="51">
        <v>2.6449064912370705E-2</v>
      </c>
      <c r="F64" s="15"/>
      <c r="G64" s="15"/>
      <c r="S64" s="12"/>
      <c r="T64" s="12"/>
    </row>
    <row r="65" spans="1:20" x14ac:dyDescent="0.25">
      <c r="A65" s="58" t="str">
        <f t="shared" si="2"/>
        <v>Diesel  je Liter, inkl. Biokraftstoffanteil</v>
      </c>
      <c r="B65" s="64">
        <v>2975.6442080122879</v>
      </c>
      <c r="C65" s="31">
        <v>2858.5814629042648</v>
      </c>
      <c r="D65" s="11">
        <v>1.3611236716279083</v>
      </c>
      <c r="E65" s="51">
        <v>0.2873009958639498</v>
      </c>
      <c r="F65" s="15"/>
      <c r="G65" s="15"/>
      <c r="S65" s="12"/>
      <c r="T65" s="12"/>
    </row>
    <row r="66" spans="1:20" x14ac:dyDescent="0.25">
      <c r="A66" s="58" t="str">
        <f t="shared" si="2"/>
        <v>Diesel  je Liter, ohne Biokraftstoffanteil</v>
      </c>
      <c r="B66" s="64">
        <v>3062.3609899326943</v>
      </c>
      <c r="C66" s="31">
        <v>3022.4861106710441</v>
      </c>
      <c r="D66" s="11">
        <v>0.74214650178287722</v>
      </c>
      <c r="E66" s="51">
        <v>6.6159304221220003E-2</v>
      </c>
      <c r="F66" s="15"/>
      <c r="G66" s="15"/>
      <c r="S66" s="12"/>
      <c r="T66" s="12"/>
    </row>
    <row r="67" spans="1:20" x14ac:dyDescent="0.25">
      <c r="A67" s="58" t="str">
        <f t="shared" si="2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5">
      <c r="A68" s="58" t="str">
        <f t="shared" si="2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5">
      <c r="A69" s="58" t="str">
        <f t="shared" si="2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5">
      <c r="A70" s="58" t="str">
        <f t="shared" si="2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5">
      <c r="A71" s="58" t="str">
        <f t="shared" si="2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5">
      <c r="A72" s="58" t="str">
        <f t="shared" si="2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5">
      <c r="A73" s="58" t="str">
        <f t="shared" si="2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8" thickBot="1" x14ac:dyDescent="0.3">
      <c r="A74" s="59" t="str">
        <f t="shared" si="2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8" thickBot="1" x14ac:dyDescent="0.3"/>
    <row r="76" spans="1:20" x14ac:dyDescent="0.25">
      <c r="A76" s="67" t="s">
        <v>93</v>
      </c>
      <c r="B76" s="54"/>
      <c r="C76" s="45" t="s">
        <v>94</v>
      </c>
      <c r="D76" s="46" t="s">
        <v>95</v>
      </c>
    </row>
    <row r="77" spans="1:20" ht="14.25" customHeight="1" thickBot="1" x14ac:dyDescent="0.4">
      <c r="A77" s="57" t="s">
        <v>283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Erdgas je m3</v>
      </c>
      <c r="B78" s="68">
        <v>11.467422119392706</v>
      </c>
      <c r="C78" s="69">
        <v>11.401989144662455</v>
      </c>
      <c r="D78" s="50">
        <v>6.5432974730251309E-2</v>
      </c>
    </row>
    <row r="79" spans="1:20" x14ac:dyDescent="0.25">
      <c r="A79" s="58" t="str">
        <f t="shared" ref="A79:A97" si="3">+A10</f>
        <v>Erdgas je kWh (Heizwert)</v>
      </c>
      <c r="B79" s="70">
        <v>1.1600704688074881</v>
      </c>
      <c r="C79" s="14">
        <v>1.1534697195392234</v>
      </c>
      <c r="D79" s="51">
        <v>6.6007492682647901E-3</v>
      </c>
    </row>
    <row r="80" spans="1:20" x14ac:dyDescent="0.25">
      <c r="A80" s="58" t="str">
        <f t="shared" si="3"/>
        <v>Erdgas je kWh (Brennwert)</v>
      </c>
      <c r="B80" s="70">
        <v>1.2889794979407805</v>
      </c>
      <c r="C80" s="14">
        <v>1.281636910235364</v>
      </c>
      <c r="D80" s="51">
        <v>7.3425877054165136E-3</v>
      </c>
    </row>
    <row r="81" spans="1:4" x14ac:dyDescent="0.25">
      <c r="A81" s="58" t="str">
        <f t="shared" si="3"/>
        <v>Heizöl je Liter</v>
      </c>
      <c r="B81" s="70">
        <v>11.781430608197928</v>
      </c>
      <c r="C81" s="14">
        <v>11.699117771281665</v>
      </c>
      <c r="D81" s="51">
        <v>8.2312836916261622E-2</v>
      </c>
    </row>
    <row r="82" spans="1:4" x14ac:dyDescent="0.25">
      <c r="A82" s="58" t="str">
        <f t="shared" si="3"/>
        <v>Holz-Scheit je kg</v>
      </c>
      <c r="B82" s="70">
        <v>4.0225500925356208</v>
      </c>
      <c r="C82" s="14">
        <v>0.1128585613821159</v>
      </c>
      <c r="D82" s="51">
        <v>3.9096915311535052</v>
      </c>
    </row>
    <row r="83" spans="1:4" x14ac:dyDescent="0.25">
      <c r="A83" s="58" t="str">
        <f t="shared" si="3"/>
        <v>Holz-Pellets je kg</v>
      </c>
      <c r="B83" s="70">
        <v>5.064693983587949</v>
      </c>
      <c r="C83" s="14">
        <v>0.4307976712027361</v>
      </c>
      <c r="D83" s="51">
        <v>4.6338963123852128</v>
      </c>
    </row>
    <row r="84" spans="1:4" x14ac:dyDescent="0.25">
      <c r="A84" s="58" t="str">
        <f t="shared" si="3"/>
        <v>Fernwärme-mix je kWh</v>
      </c>
      <c r="B84" s="70">
        <v>1.147671068768956</v>
      </c>
      <c r="C84" s="14">
        <v>0.9103422798687737</v>
      </c>
      <c r="D84" s="51">
        <v>0.23732878890018247</v>
      </c>
    </row>
    <row r="85" spans="1:4" x14ac:dyDescent="0.25">
      <c r="A85" s="58" t="str">
        <f t="shared" si="3"/>
        <v>Stromnetz-lokal je kWh</v>
      </c>
      <c r="B85" s="70">
        <v>2.7597567414609228</v>
      </c>
      <c r="C85" s="14">
        <v>2.3530536332707315</v>
      </c>
      <c r="D85" s="51">
        <v>0.40670310819019123</v>
      </c>
    </row>
    <row r="86" spans="1:4" x14ac:dyDescent="0.25">
      <c r="A86" s="58" t="str">
        <f t="shared" si="3"/>
        <v>Benzin je Liter, inkl. Biokraftstoffanteil</v>
      </c>
      <c r="B86" s="70">
        <v>10.974304973315485</v>
      </c>
      <c r="C86" s="14">
        <v>10.414974294162148</v>
      </c>
      <c r="D86" s="51">
        <v>0.55933067915333712</v>
      </c>
    </row>
    <row r="87" spans="1:4" x14ac:dyDescent="0.25">
      <c r="A87" s="58" t="str">
        <f t="shared" si="3"/>
        <v>Benzin je Liter, ohne Biokraftstoffanteil</v>
      </c>
      <c r="B87" s="70">
        <v>10.697005634956943</v>
      </c>
      <c r="C87" s="14">
        <v>10.668501973601101</v>
      </c>
      <c r="D87" s="51">
        <v>2.850366135584206E-2</v>
      </c>
    </row>
    <row r="88" spans="1:4" x14ac:dyDescent="0.25">
      <c r="A88" s="58" t="str">
        <f t="shared" si="3"/>
        <v>Diesel  je Liter, inkl. Biokraftstoffanteil</v>
      </c>
      <c r="B88" s="70">
        <v>11.650265906054894</v>
      </c>
      <c r="C88" s="14">
        <v>10.756717172760421</v>
      </c>
      <c r="D88" s="51">
        <v>0.8935487332944726</v>
      </c>
    </row>
    <row r="89" spans="1:4" x14ac:dyDescent="0.25">
      <c r="A89" s="58" t="str">
        <f t="shared" si="3"/>
        <v>Diesel  je Liter, ohne Biokraftstoffanteil</v>
      </c>
      <c r="B89" s="70">
        <v>11.368606264209978</v>
      </c>
      <c r="C89" s="14">
        <v>11.338986866613858</v>
      </c>
      <c r="D89" s="51">
        <v>2.9619397596119913E-2</v>
      </c>
    </row>
    <row r="90" spans="1:4" x14ac:dyDescent="0.25">
      <c r="A90" s="58" t="str">
        <f t="shared" si="3"/>
        <v xml:space="preserve"> </v>
      </c>
      <c r="B90" s="70"/>
      <c r="C90" s="14"/>
      <c r="D90" s="51"/>
    </row>
    <row r="91" spans="1:4" x14ac:dyDescent="0.25">
      <c r="A91" s="58" t="str">
        <f t="shared" si="3"/>
        <v xml:space="preserve"> </v>
      </c>
      <c r="B91" s="70"/>
      <c r="C91" s="14"/>
      <c r="D91" s="51"/>
    </row>
    <row r="92" spans="1:4" x14ac:dyDescent="0.25">
      <c r="A92" s="58" t="str">
        <f t="shared" si="3"/>
        <v xml:space="preserve"> </v>
      </c>
      <c r="B92" s="70"/>
      <c r="C92" s="14"/>
      <c r="D92" s="51"/>
    </row>
    <row r="93" spans="1:4" x14ac:dyDescent="0.25">
      <c r="A93" s="58" t="str">
        <f t="shared" si="3"/>
        <v xml:space="preserve"> </v>
      </c>
      <c r="B93" s="70"/>
      <c r="C93" s="14"/>
      <c r="D93" s="51"/>
    </row>
    <row r="94" spans="1:4" x14ac:dyDescent="0.25">
      <c r="A94" s="58" t="str">
        <f t="shared" si="3"/>
        <v xml:space="preserve"> </v>
      </c>
      <c r="B94" s="70"/>
      <c r="C94" s="14"/>
      <c r="D94" s="51"/>
    </row>
    <row r="95" spans="1:4" x14ac:dyDescent="0.25">
      <c r="A95" s="58" t="str">
        <f t="shared" si="3"/>
        <v xml:space="preserve"> </v>
      </c>
      <c r="B95" s="70"/>
      <c r="C95" s="14"/>
      <c r="D95" s="51"/>
    </row>
    <row r="96" spans="1:4" x14ac:dyDescent="0.25">
      <c r="A96" s="58" t="str">
        <f t="shared" si="3"/>
        <v xml:space="preserve"> </v>
      </c>
      <c r="B96" s="70"/>
      <c r="C96" s="14"/>
      <c r="D96" s="51"/>
    </row>
    <row r="97" spans="1:9" ht="13.8" thickBot="1" x14ac:dyDescent="0.3">
      <c r="A97" s="59" t="str">
        <f t="shared" si="3"/>
        <v xml:space="preserve"> </v>
      </c>
      <c r="B97" s="71"/>
      <c r="C97" s="72"/>
      <c r="D97" s="53"/>
    </row>
    <row r="98" spans="1:9" ht="13.8" thickBot="1" x14ac:dyDescent="0.3"/>
    <row r="99" spans="1:9" x14ac:dyDescent="0.25">
      <c r="A99" s="75" t="s">
        <v>98</v>
      </c>
      <c r="B99" s="73"/>
    </row>
    <row r="100" spans="1:9" ht="14.25" customHeight="1" thickBot="1" x14ac:dyDescent="0.3">
      <c r="A100" s="57" t="s">
        <v>99</v>
      </c>
      <c r="B100" s="74" t="s">
        <v>281</v>
      </c>
      <c r="D100" s="15"/>
      <c r="E100" s="15"/>
      <c r="F100" s="15"/>
      <c r="G100" s="15"/>
      <c r="H100" s="15"/>
      <c r="I100" s="15"/>
    </row>
    <row r="101" spans="1:9" x14ac:dyDescent="0.25">
      <c r="A101" s="61" t="str">
        <f>+A9</f>
        <v>Erdgas je m3</v>
      </c>
      <c r="B101" s="106">
        <v>3.2289611076544047E-3</v>
      </c>
    </row>
    <row r="102" spans="1:9" x14ac:dyDescent="0.25">
      <c r="A102" s="58" t="str">
        <f t="shared" ref="A102:A120" si="4">+A10</f>
        <v>Erdgas je kWh (Heizwert)</v>
      </c>
      <c r="B102" s="107">
        <v>3.2558562108288335E-4</v>
      </c>
    </row>
    <row r="103" spans="1:9" x14ac:dyDescent="0.25">
      <c r="A103" s="58" t="str">
        <f t="shared" si="4"/>
        <v>Erdgas je kWh (Brennwert)</v>
      </c>
      <c r="B103" s="107">
        <v>3.617616275769077E-4</v>
      </c>
    </row>
    <row r="104" spans="1:9" x14ac:dyDescent="0.25">
      <c r="A104" s="58" t="str">
        <f t="shared" si="4"/>
        <v>Heizöl je Liter</v>
      </c>
      <c r="B104" s="107">
        <v>4.4222662119351155E-3</v>
      </c>
    </row>
    <row r="105" spans="1:9" x14ac:dyDescent="0.25">
      <c r="A105" s="58" t="str">
        <f t="shared" si="4"/>
        <v>Holz-Scheit je kg</v>
      </c>
      <c r="B105" s="107">
        <v>4.120207007119756E-3</v>
      </c>
    </row>
    <row r="106" spans="1:9" x14ac:dyDescent="0.25">
      <c r="A106" s="58" t="str">
        <f t="shared" si="4"/>
        <v>Holz-Pellets je kg</v>
      </c>
      <c r="B106" s="107">
        <v>5.8878213591513611E-3</v>
      </c>
    </row>
    <row r="107" spans="1:9" x14ac:dyDescent="0.25">
      <c r="A107" s="58" t="str">
        <f t="shared" si="4"/>
        <v>Fernwärme-mix je kWh</v>
      </c>
      <c r="B107" s="107">
        <v>7.3750538153014196E-4</v>
      </c>
    </row>
    <row r="108" spans="1:9" x14ac:dyDescent="0.25">
      <c r="A108" s="58" t="str">
        <f t="shared" si="4"/>
        <v>Stromnetz-lokal je kWh</v>
      </c>
      <c r="B108" s="107">
        <v>2.9277911756893479E-2</v>
      </c>
    </row>
    <row r="109" spans="1:9" x14ac:dyDescent="0.25">
      <c r="A109" s="58" t="str">
        <f t="shared" si="4"/>
        <v>Benzin je Liter, inkl. Biokraftstoffanteil</v>
      </c>
      <c r="B109" s="107">
        <v>8.8770154148599179E-2</v>
      </c>
    </row>
    <row r="110" spans="1:9" x14ac:dyDescent="0.25">
      <c r="A110" s="58" t="str">
        <f t="shared" si="4"/>
        <v>Benzin je Liter, ohne Biokraftstoffanteil</v>
      </c>
      <c r="B110" s="107">
        <v>1.4612823761146361E-3</v>
      </c>
    </row>
    <row r="111" spans="1:9" x14ac:dyDescent="0.25">
      <c r="A111" s="58" t="str">
        <f t="shared" si="4"/>
        <v>Diesel  je Liter, inkl. Biokraftstoffanteil</v>
      </c>
      <c r="B111" s="88">
        <v>0.34295872289228146</v>
      </c>
    </row>
    <row r="112" spans="1:9" x14ac:dyDescent="0.25">
      <c r="A112" s="58" t="str">
        <f t="shared" si="4"/>
        <v>Diesel  je Liter, ohne Biokraftstoffanteil</v>
      </c>
      <c r="B112" s="88">
        <v>1.549502733637371E-3</v>
      </c>
    </row>
    <row r="113" spans="1:2" x14ac:dyDescent="0.25">
      <c r="A113" s="58" t="str">
        <f t="shared" si="4"/>
        <v xml:space="preserve"> </v>
      </c>
      <c r="B113" s="88"/>
    </row>
    <row r="114" spans="1:2" x14ac:dyDescent="0.25">
      <c r="A114" s="58" t="str">
        <f t="shared" si="4"/>
        <v xml:space="preserve"> </v>
      </c>
      <c r="B114" s="88"/>
    </row>
    <row r="115" spans="1:2" x14ac:dyDescent="0.25">
      <c r="A115" s="58" t="str">
        <f t="shared" si="4"/>
        <v xml:space="preserve"> </v>
      </c>
      <c r="B115" s="88"/>
    </row>
    <row r="116" spans="1:2" x14ac:dyDescent="0.25">
      <c r="A116" s="58" t="str">
        <f t="shared" si="4"/>
        <v xml:space="preserve"> </v>
      </c>
      <c r="B116" s="88"/>
    </row>
    <row r="117" spans="1:2" x14ac:dyDescent="0.25">
      <c r="A117" s="58" t="str">
        <f t="shared" si="4"/>
        <v xml:space="preserve"> </v>
      </c>
      <c r="B117" s="88"/>
    </row>
    <row r="118" spans="1:2" x14ac:dyDescent="0.25">
      <c r="A118" s="58" t="str">
        <f t="shared" si="4"/>
        <v xml:space="preserve"> </v>
      </c>
      <c r="B118" s="88"/>
    </row>
    <row r="119" spans="1:2" x14ac:dyDescent="0.25">
      <c r="A119" s="58" t="str">
        <f t="shared" si="4"/>
        <v xml:space="preserve"> </v>
      </c>
      <c r="B119" s="88"/>
    </row>
    <row r="120" spans="1:2" ht="13.8" thickBot="1" x14ac:dyDescent="0.3">
      <c r="A120" s="59" t="str">
        <f t="shared" si="4"/>
        <v xml:space="preserve"> </v>
      </c>
      <c r="B120" s="89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  <row r="132" spans="1:1" ht="17.399999999999999" x14ac:dyDescent="0.3">
      <c r="A132" s="7"/>
    </row>
    <row r="133" spans="1:1" ht="17.399999999999999" x14ac:dyDescent="0.3">
      <c r="A133" s="7"/>
    </row>
    <row r="134" spans="1:1" ht="17.399999999999999" x14ac:dyDescent="0.3">
      <c r="A134" s="7"/>
    </row>
    <row r="135" spans="1:1" ht="17.399999999999999" x14ac:dyDescent="0.3">
      <c r="A135" s="7"/>
    </row>
    <row r="136" spans="1:1" ht="17.399999999999999" x14ac:dyDescent="0.3">
      <c r="A136" s="7"/>
    </row>
    <row r="137" spans="1:1" ht="17.399999999999999" x14ac:dyDescent="0.3">
      <c r="A137" s="7"/>
    </row>
  </sheetData>
  <mergeCells count="19">
    <mergeCell ref="B17:G17"/>
    <mergeCell ref="B18:G18"/>
    <mergeCell ref="B21:G21"/>
    <mergeCell ref="B19:G19"/>
    <mergeCell ref="B20:G20"/>
    <mergeCell ref="B3:G3"/>
    <mergeCell ref="B5:G5"/>
    <mergeCell ref="B6:G6"/>
    <mergeCell ref="B8:G8"/>
    <mergeCell ref="B9:G9"/>
    <mergeCell ref="B4:G4"/>
    <mergeCell ref="B22:G22"/>
    <mergeCell ref="B29:G29"/>
    <mergeCell ref="B27:G27"/>
    <mergeCell ref="B28:G28"/>
    <mergeCell ref="B25:G25"/>
    <mergeCell ref="B26:G26"/>
    <mergeCell ref="B23:G23"/>
    <mergeCell ref="B24:G2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47"/>
  </sheetPr>
  <dimension ref="A1:J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43.109375" customWidth="1"/>
    <col min="2" max="2" width="17.5546875" customWidth="1"/>
    <col min="3" max="5" width="15.44140625" customWidth="1"/>
    <col min="6" max="6" width="13.5546875" customWidth="1"/>
    <col min="7" max="7" width="21.5546875" customWidth="1"/>
    <col min="8" max="8" width="12.44140625" customWidth="1"/>
    <col min="9" max="9" width="12.88671875" customWidth="1"/>
  </cols>
  <sheetData>
    <row r="1" spans="1:10" ht="15.75" customHeight="1" x14ac:dyDescent="0.3">
      <c r="A1" s="189" t="str">
        <f>"Ergebnisse aus GEMIS "&amp;Einführung!F3</f>
        <v>Ergebnisse aus GEMIS Version 4.95</v>
      </c>
      <c r="B1" s="2"/>
      <c r="C1" s="20" t="s">
        <v>208</v>
      </c>
      <c r="D1" s="2"/>
      <c r="E1" s="2"/>
      <c r="F1" s="2"/>
      <c r="G1" s="2"/>
    </row>
    <row r="2" spans="1:10" x14ac:dyDescent="0.25">
      <c r="A2" s="1"/>
      <c r="B2" s="2"/>
      <c r="C2" s="2"/>
      <c r="D2" s="2"/>
      <c r="E2" s="2"/>
      <c r="F2" s="2"/>
      <c r="G2" s="2"/>
    </row>
    <row r="3" spans="1:10" x14ac:dyDescent="0.25">
      <c r="A3" s="5" t="s">
        <v>67</v>
      </c>
      <c r="B3" s="231" t="s">
        <v>298</v>
      </c>
      <c r="C3" s="232"/>
      <c r="D3" s="232"/>
      <c r="E3" s="232"/>
      <c r="F3" s="232"/>
      <c r="G3" s="233"/>
    </row>
    <row r="4" spans="1:10" ht="71.400000000000006" customHeight="1" x14ac:dyDescent="0.25">
      <c r="A4" s="17" t="s">
        <v>68</v>
      </c>
      <c r="B4" s="225" t="s">
        <v>441</v>
      </c>
      <c r="C4" s="226"/>
      <c r="D4" s="226"/>
      <c r="E4" s="226"/>
      <c r="F4" s="226"/>
      <c r="G4" s="227"/>
      <c r="H4" s="40"/>
      <c r="I4" s="40"/>
    </row>
    <row r="5" spans="1:10" x14ac:dyDescent="0.25">
      <c r="A5" s="8" t="s">
        <v>69</v>
      </c>
      <c r="B5" s="210" t="s">
        <v>70</v>
      </c>
      <c r="C5" s="211"/>
      <c r="D5" s="211"/>
      <c r="E5" s="211"/>
      <c r="F5" s="211"/>
      <c r="G5" s="212"/>
      <c r="H5" s="27"/>
      <c r="I5" t="s">
        <v>176</v>
      </c>
    </row>
    <row r="6" spans="1:10" ht="17.25" customHeight="1" x14ac:dyDescent="0.3">
      <c r="A6" s="9"/>
      <c r="B6" s="228" t="s">
        <v>227</v>
      </c>
      <c r="C6" s="229"/>
      <c r="D6" s="229"/>
      <c r="E6" s="229"/>
      <c r="F6" s="229"/>
      <c r="G6" s="230"/>
      <c r="H6" s="41"/>
      <c r="I6" t="s">
        <v>209</v>
      </c>
      <c r="J6" s="7"/>
    </row>
    <row r="7" spans="1:10" ht="13.8" thickBot="1" x14ac:dyDescent="0.3"/>
    <row r="8" spans="1:10" ht="13.8" thickBot="1" x14ac:dyDescent="0.3">
      <c r="A8" s="30" t="s">
        <v>206</v>
      </c>
      <c r="B8" s="235" t="s">
        <v>207</v>
      </c>
      <c r="C8" s="235"/>
      <c r="D8" s="235"/>
      <c r="E8" s="235"/>
      <c r="F8" s="235"/>
      <c r="G8" s="235"/>
      <c r="H8" s="30" t="s">
        <v>74</v>
      </c>
      <c r="I8" s="33"/>
    </row>
    <row r="9" spans="1:10" ht="12.75" customHeight="1" x14ac:dyDescent="0.25">
      <c r="A9" s="93" t="s">
        <v>210</v>
      </c>
      <c r="B9" s="236" t="s">
        <v>211</v>
      </c>
      <c r="C9" s="236"/>
      <c r="D9" s="236"/>
      <c r="E9" s="236"/>
      <c r="F9" s="236"/>
      <c r="G9" s="236"/>
      <c r="H9" s="94">
        <v>2010</v>
      </c>
      <c r="I9" s="42"/>
    </row>
    <row r="10" spans="1:10" ht="12.75" customHeight="1" x14ac:dyDescent="0.25">
      <c r="A10" s="82" t="s">
        <v>212</v>
      </c>
      <c r="B10" s="234" t="s">
        <v>213</v>
      </c>
      <c r="C10" s="234"/>
      <c r="D10" s="234"/>
      <c r="E10" s="234"/>
      <c r="F10" s="234"/>
      <c r="G10" s="234"/>
      <c r="H10" s="85">
        <v>2010</v>
      </c>
      <c r="I10" s="42"/>
    </row>
    <row r="11" spans="1:10" ht="12.75" customHeight="1" x14ac:dyDescent="0.25">
      <c r="A11" s="82" t="s">
        <v>214</v>
      </c>
      <c r="B11" s="234" t="s">
        <v>215</v>
      </c>
      <c r="C11" s="234"/>
      <c r="D11" s="234"/>
      <c r="E11" s="234"/>
      <c r="F11" s="234"/>
      <c r="G11" s="234"/>
      <c r="H11" s="85">
        <v>2010</v>
      </c>
      <c r="I11" s="42"/>
    </row>
    <row r="12" spans="1:10" ht="12.75" customHeight="1" x14ac:dyDescent="0.25">
      <c r="A12" s="82" t="s">
        <v>328</v>
      </c>
      <c r="B12" s="234" t="s">
        <v>216</v>
      </c>
      <c r="C12" s="234"/>
      <c r="D12" s="234"/>
      <c r="E12" s="234"/>
      <c r="F12" s="234"/>
      <c r="G12" s="234"/>
      <c r="H12" s="85">
        <v>2010</v>
      </c>
      <c r="I12" s="42"/>
    </row>
    <row r="13" spans="1:10" ht="12.75" customHeight="1" x14ac:dyDescent="0.25">
      <c r="A13" s="82" t="s">
        <v>329</v>
      </c>
      <c r="B13" s="234" t="s">
        <v>196</v>
      </c>
      <c r="C13" s="234"/>
      <c r="D13" s="234"/>
      <c r="E13" s="234"/>
      <c r="F13" s="234"/>
      <c r="G13" s="234"/>
      <c r="H13" s="85">
        <v>2010</v>
      </c>
      <c r="I13" s="42"/>
    </row>
    <row r="14" spans="1:10" ht="12.75" customHeight="1" x14ac:dyDescent="0.25">
      <c r="A14" s="82" t="s">
        <v>217</v>
      </c>
      <c r="B14" s="234" t="s">
        <v>197</v>
      </c>
      <c r="C14" s="234"/>
      <c r="D14" s="234"/>
      <c r="E14" s="234"/>
      <c r="F14" s="234"/>
      <c r="G14" s="234"/>
      <c r="H14" s="85">
        <v>2010</v>
      </c>
      <c r="I14" s="42"/>
    </row>
    <row r="15" spans="1:10" ht="12.75" customHeight="1" x14ac:dyDescent="0.25">
      <c r="A15" s="82" t="s">
        <v>219</v>
      </c>
      <c r="B15" s="234" t="s">
        <v>198</v>
      </c>
      <c r="C15" s="234"/>
      <c r="D15" s="234"/>
      <c r="E15" s="234"/>
      <c r="F15" s="234"/>
      <c r="G15" s="234"/>
      <c r="H15" s="85">
        <v>2010</v>
      </c>
      <c r="I15" s="42"/>
    </row>
    <row r="16" spans="1:10" ht="12.75" customHeight="1" x14ac:dyDescent="0.25">
      <c r="A16" s="82" t="s">
        <v>218</v>
      </c>
      <c r="B16" s="234" t="s">
        <v>199</v>
      </c>
      <c r="C16" s="234"/>
      <c r="D16" s="234"/>
      <c r="E16" s="234"/>
      <c r="F16" s="234"/>
      <c r="G16" s="234"/>
      <c r="H16" s="85">
        <v>2010</v>
      </c>
      <c r="I16" s="42"/>
    </row>
    <row r="17" spans="1:9" ht="12.75" customHeight="1" x14ac:dyDescent="0.25">
      <c r="A17" s="82" t="s">
        <v>330</v>
      </c>
      <c r="B17" s="234" t="s">
        <v>363</v>
      </c>
      <c r="C17" s="234"/>
      <c r="D17" s="234"/>
      <c r="E17" s="234"/>
      <c r="F17" s="234"/>
      <c r="G17" s="234"/>
      <c r="H17" s="85">
        <v>2010</v>
      </c>
      <c r="I17" s="42"/>
    </row>
    <row r="18" spans="1:9" ht="12.75" customHeight="1" x14ac:dyDescent="0.25">
      <c r="A18" s="82" t="s">
        <v>331</v>
      </c>
      <c r="B18" s="234" t="s">
        <v>362</v>
      </c>
      <c r="C18" s="234"/>
      <c r="D18" s="234"/>
      <c r="E18" s="234"/>
      <c r="F18" s="234"/>
      <c r="G18" s="234"/>
      <c r="H18" s="85">
        <v>2010</v>
      </c>
      <c r="I18" s="42"/>
    </row>
    <row r="19" spans="1:9" ht="12.75" customHeight="1" x14ac:dyDescent="0.25">
      <c r="A19" s="82" t="s">
        <v>332</v>
      </c>
      <c r="B19" s="234" t="s">
        <v>361</v>
      </c>
      <c r="C19" s="234"/>
      <c r="D19" s="234"/>
      <c r="E19" s="234"/>
      <c r="F19" s="234"/>
      <c r="G19" s="234"/>
      <c r="H19" s="85">
        <v>2010</v>
      </c>
      <c r="I19" s="42"/>
    </row>
    <row r="20" spans="1:9" ht="12.75" customHeight="1" x14ac:dyDescent="0.25">
      <c r="A20" s="82" t="s">
        <v>220</v>
      </c>
      <c r="B20" s="234" t="s">
        <v>200</v>
      </c>
      <c r="C20" s="234"/>
      <c r="D20" s="234"/>
      <c r="E20" s="234"/>
      <c r="F20" s="234"/>
      <c r="G20" s="234"/>
      <c r="H20" s="85">
        <v>2010</v>
      </c>
      <c r="I20" s="42"/>
    </row>
    <row r="21" spans="1:9" ht="12.75" customHeight="1" x14ac:dyDescent="0.25">
      <c r="A21" s="82" t="s">
        <v>333</v>
      </c>
      <c r="B21" s="234" t="s">
        <v>277</v>
      </c>
      <c r="C21" s="234"/>
      <c r="D21" s="234"/>
      <c r="E21" s="234"/>
      <c r="F21" s="234"/>
      <c r="G21" s="234"/>
      <c r="H21" s="85">
        <v>2010</v>
      </c>
      <c r="I21" s="42"/>
    </row>
    <row r="22" spans="1:9" ht="12.75" customHeight="1" x14ac:dyDescent="0.25">
      <c r="A22" s="82" t="s">
        <v>114</v>
      </c>
      <c r="B22" s="234" t="s">
        <v>278</v>
      </c>
      <c r="C22" s="234"/>
      <c r="D22" s="234"/>
      <c r="E22" s="234"/>
      <c r="F22" s="234"/>
      <c r="G22" s="234"/>
      <c r="H22" s="85">
        <v>2010</v>
      </c>
      <c r="I22" s="42"/>
    </row>
    <row r="23" spans="1:9" ht="12.75" customHeight="1" x14ac:dyDescent="0.25">
      <c r="A23" s="82" t="s">
        <v>334</v>
      </c>
      <c r="B23" s="234" t="s">
        <v>360</v>
      </c>
      <c r="C23" s="234"/>
      <c r="D23" s="234"/>
      <c r="E23" s="234"/>
      <c r="F23" s="234"/>
      <c r="G23" s="234"/>
      <c r="H23" s="85">
        <v>2010</v>
      </c>
      <c r="I23" s="42"/>
    </row>
    <row r="24" spans="1:9" ht="12.75" customHeight="1" x14ac:dyDescent="0.25">
      <c r="A24" s="82" t="s">
        <v>335</v>
      </c>
      <c r="B24" s="234" t="s">
        <v>279</v>
      </c>
      <c r="C24" s="234"/>
      <c r="D24" s="234"/>
      <c r="E24" s="234"/>
      <c r="F24" s="234"/>
      <c r="G24" s="234"/>
      <c r="H24" s="85">
        <v>2010</v>
      </c>
      <c r="I24" s="42"/>
    </row>
    <row r="25" spans="1:9" ht="13.5" customHeight="1" x14ac:dyDescent="0.25">
      <c r="A25" s="82" t="s">
        <v>336</v>
      </c>
      <c r="B25" s="234" t="s">
        <v>280</v>
      </c>
      <c r="C25" s="234"/>
      <c r="D25" s="234"/>
      <c r="E25" s="234"/>
      <c r="F25" s="234"/>
      <c r="G25" s="234"/>
      <c r="H25" s="85">
        <v>2010</v>
      </c>
      <c r="I25" s="42"/>
    </row>
    <row r="26" spans="1:9" ht="13.5" customHeight="1" x14ac:dyDescent="0.25">
      <c r="A26" s="83" t="s">
        <v>294</v>
      </c>
      <c r="B26" s="234" t="s">
        <v>202</v>
      </c>
      <c r="C26" s="234"/>
      <c r="D26" s="234"/>
      <c r="E26" s="234"/>
      <c r="F26" s="234"/>
      <c r="G26" s="234"/>
      <c r="H26" s="85">
        <v>2010</v>
      </c>
      <c r="I26" s="42"/>
    </row>
    <row r="27" spans="1:9" ht="12" customHeight="1" x14ac:dyDescent="0.25">
      <c r="A27" s="83" t="s">
        <v>337</v>
      </c>
      <c r="B27" s="234" t="s">
        <v>300</v>
      </c>
      <c r="C27" s="234"/>
      <c r="D27" s="234"/>
      <c r="E27" s="234"/>
      <c r="F27" s="234"/>
      <c r="G27" s="234"/>
      <c r="H27" s="85">
        <v>2010</v>
      </c>
      <c r="I27" s="42"/>
    </row>
    <row r="28" spans="1:9" ht="13.8" thickBot="1" x14ac:dyDescent="0.3">
      <c r="A28" s="84" t="s">
        <v>338</v>
      </c>
      <c r="B28" s="237" t="s">
        <v>299</v>
      </c>
      <c r="C28" s="237"/>
      <c r="D28" s="237"/>
      <c r="E28" s="237"/>
      <c r="F28" s="237"/>
      <c r="G28" s="237"/>
      <c r="H28" s="34">
        <v>2010</v>
      </c>
      <c r="I28" s="27"/>
    </row>
    <row r="29" spans="1:9" ht="13.8" thickBot="1" x14ac:dyDescent="0.3"/>
    <row r="30" spans="1:9" ht="15.6" x14ac:dyDescent="0.35">
      <c r="A30" s="56" t="s">
        <v>82</v>
      </c>
      <c r="B30" s="54" t="s">
        <v>83</v>
      </c>
      <c r="C30" s="45"/>
      <c r="D30" s="45"/>
      <c r="E30" s="46"/>
      <c r="G30" s="2"/>
    </row>
    <row r="31" spans="1:9" ht="16.2" thickBot="1" x14ac:dyDescent="0.4">
      <c r="A31" s="57" t="str">
        <f>"Option ["&amp;I$5&amp;"/"&amp;I$6&amp;"]"</f>
        <v>Option [g/kWh]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9" ht="14.25" customHeight="1" x14ac:dyDescent="0.25">
      <c r="A32" s="61" t="str">
        <f>+A9</f>
        <v>Heizöl</v>
      </c>
      <c r="B32" s="144">
        <v>0.51031910385395785</v>
      </c>
      <c r="C32" s="145">
        <v>0.33300255566961834</v>
      </c>
      <c r="D32" s="145">
        <v>0.24894879630278638</v>
      </c>
      <c r="E32" s="118">
        <v>2.8016599038121291E-2</v>
      </c>
      <c r="F32" s="12"/>
    </row>
    <row r="33" spans="1:6" ht="14.25" customHeight="1" x14ac:dyDescent="0.25">
      <c r="A33" s="58" t="str">
        <f>+A10</f>
        <v>Heizöl Brennwert</v>
      </c>
      <c r="B33" s="146">
        <v>0.44462281575001267</v>
      </c>
      <c r="C33" s="135">
        <v>0.28968078208165099</v>
      </c>
      <c r="D33" s="135">
        <v>0.21731939816550144</v>
      </c>
      <c r="E33" s="119">
        <v>1.9268050423885477E-2</v>
      </c>
      <c r="F33" s="12"/>
    </row>
    <row r="34" spans="1:6" x14ac:dyDescent="0.25">
      <c r="A34" s="58" t="str">
        <f>+A11</f>
        <v>Erdgas</v>
      </c>
      <c r="B34" s="146">
        <v>0.14871200124996053</v>
      </c>
      <c r="C34" s="135">
        <v>1.3173147500040016E-2</v>
      </c>
      <c r="D34" s="135">
        <v>0.1919385353837752</v>
      </c>
      <c r="E34" s="119">
        <v>8.130860961640337E-3</v>
      </c>
      <c r="F34" s="12"/>
    </row>
    <row r="35" spans="1:6" x14ac:dyDescent="0.25">
      <c r="A35" s="58" t="str">
        <f t="shared" ref="A35:A51" si="0">+A12</f>
        <v>Erdgas-Brennwert</v>
      </c>
      <c r="B35" s="146">
        <v>0.12956698069084197</v>
      </c>
      <c r="C35" s="135">
        <v>1.2013006332777682E-2</v>
      </c>
      <c r="D35" s="135">
        <v>0.16621834003384842</v>
      </c>
      <c r="E35" s="119">
        <v>7.229668137774912E-3</v>
      </c>
      <c r="F35" s="12"/>
    </row>
    <row r="36" spans="1:6" x14ac:dyDescent="0.25">
      <c r="A36" s="58" t="str">
        <f t="shared" si="0"/>
        <v>Elektro-mix</v>
      </c>
      <c r="B36" s="146">
        <v>0.89426983136207394</v>
      </c>
      <c r="C36" s="135">
        <v>0.3410268103793998</v>
      </c>
      <c r="D36" s="135">
        <v>0.59583378782396357</v>
      </c>
      <c r="E36" s="119">
        <v>4.0562211661056523E-2</v>
      </c>
      <c r="F36" s="12"/>
    </row>
    <row r="37" spans="1:6" x14ac:dyDescent="0.25">
      <c r="A37" s="58" t="str">
        <f t="shared" si="0"/>
        <v>Elektro-WP-Luft (mix)</v>
      </c>
      <c r="B37" s="146">
        <v>0.27576723869968167</v>
      </c>
      <c r="C37" s="135">
        <v>0.10574586572208144</v>
      </c>
      <c r="D37" s="135">
        <v>0.1844288340066268</v>
      </c>
      <c r="E37" s="119">
        <v>1.4405894629741149E-2</v>
      </c>
      <c r="F37" s="12"/>
    </row>
    <row r="38" spans="1:6" x14ac:dyDescent="0.25">
      <c r="A38" s="58" t="str">
        <f t="shared" si="0"/>
        <v>Elektro-WP-Wasser (mix)</v>
      </c>
      <c r="B38" s="146">
        <v>0.24552717447979758</v>
      </c>
      <c r="C38" s="135">
        <v>9.4770939164095777E-2</v>
      </c>
      <c r="D38" s="135">
        <v>0.16758876911126219</v>
      </c>
      <c r="E38" s="119">
        <v>1.5237673526183165E-2</v>
      </c>
      <c r="F38" s="12"/>
    </row>
    <row r="39" spans="1:6" x14ac:dyDescent="0.25">
      <c r="A39" s="58" t="str">
        <f t="shared" si="0"/>
        <v>Elektro-WP-Boden (mix)</v>
      </c>
      <c r="B39" s="146">
        <v>0.26132920040918195</v>
      </c>
      <c r="C39" s="135">
        <v>9.9680878811427051E-2</v>
      </c>
      <c r="D39" s="135">
        <v>0.17799786145566002</v>
      </c>
      <c r="E39" s="119">
        <v>1.4807277884754024E-2</v>
      </c>
      <c r="F39" s="12"/>
    </row>
    <row r="40" spans="1:6" x14ac:dyDescent="0.25">
      <c r="A40" s="58" t="str">
        <f t="shared" si="0"/>
        <v>Gas-BHKW (50 kWel)</v>
      </c>
      <c r="B40" s="146">
        <v>0.16835760499505742</v>
      </c>
      <c r="C40" s="135">
        <v>5.2723246269194236E-3</v>
      </c>
      <c r="D40" s="135">
        <v>0.23374554313864077</v>
      </c>
      <c r="E40" s="119">
        <v>7.5005632971748221E-3</v>
      </c>
      <c r="F40" s="12"/>
    </row>
    <row r="41" spans="1:6" x14ac:dyDescent="0.25">
      <c r="A41" s="58" t="str">
        <f t="shared" si="0"/>
        <v>Gas-BHKW (500 kWel)</v>
      </c>
      <c r="B41" s="146">
        <v>0.15834683750371631</v>
      </c>
      <c r="C41" s="135">
        <v>4.9642400449291888E-3</v>
      </c>
      <c r="D41" s="135">
        <v>0.21983737375136661</v>
      </c>
      <c r="E41" s="119">
        <v>7.0670553890293322E-3</v>
      </c>
      <c r="F41" s="12"/>
    </row>
    <row r="42" spans="1:6" x14ac:dyDescent="0.25">
      <c r="A42" s="58" t="str">
        <f t="shared" si="0"/>
        <v>Gas-GuD-HKW (100 MWel)</v>
      </c>
      <c r="B42" s="146">
        <v>0.18125143071249025</v>
      </c>
      <c r="C42" s="135">
        <v>4.4681985244637507E-3</v>
      </c>
      <c r="D42" s="135">
        <v>0.25348137264742321</v>
      </c>
      <c r="E42" s="119">
        <v>3.8384396812778717E-3</v>
      </c>
      <c r="F42" s="12"/>
    </row>
    <row r="43" spans="1:6" x14ac:dyDescent="0.25">
      <c r="A43" s="58" t="str">
        <f t="shared" si="0"/>
        <v>Fernwärme-mix</v>
      </c>
      <c r="B43" s="146">
        <v>0.39044774011349964</v>
      </c>
      <c r="C43" s="135">
        <v>0.13300713742111142</v>
      </c>
      <c r="D43" s="135">
        <v>0.35292228707023537</v>
      </c>
      <c r="E43" s="119">
        <v>1.8006405885178937E-2</v>
      </c>
      <c r="F43" s="12"/>
    </row>
    <row r="44" spans="1:6" x14ac:dyDescent="0.25">
      <c r="A44" s="58" t="str">
        <f t="shared" si="0"/>
        <v>Holz-Stücke</v>
      </c>
      <c r="B44" s="146">
        <v>0.4191241101146867</v>
      </c>
      <c r="C44" s="135">
        <v>0.1886965217239103</v>
      </c>
      <c r="D44" s="135">
        <v>0.28802149480929579</v>
      </c>
      <c r="E44" s="119">
        <v>0.27734175051392496</v>
      </c>
      <c r="F44" s="12"/>
    </row>
    <row r="45" spans="1:6" x14ac:dyDescent="0.25">
      <c r="A45" s="58" t="str">
        <f t="shared" si="0"/>
        <v>Holz-Pellets</v>
      </c>
      <c r="B45" s="146">
        <v>0.39993521114753605</v>
      </c>
      <c r="C45" s="135">
        <v>0.14839011131290067</v>
      </c>
      <c r="D45" s="135">
        <v>0.33732187791101753</v>
      </c>
      <c r="E45" s="119">
        <v>7.4881248263717795E-2</v>
      </c>
      <c r="F45" s="12"/>
    </row>
    <row r="46" spans="1:6" x14ac:dyDescent="0.25">
      <c r="A46" s="58" t="str">
        <f t="shared" si="0"/>
        <v>Holz-Hackschnitzel-Wald</v>
      </c>
      <c r="B46" s="146">
        <v>0.44081299570130311</v>
      </c>
      <c r="C46" s="135">
        <v>0.12130660934788233</v>
      </c>
      <c r="D46" s="135">
        <v>0.43651923342526627</v>
      </c>
      <c r="E46" s="119">
        <v>0.16480866659698243</v>
      </c>
      <c r="F46" s="12"/>
    </row>
    <row r="47" spans="1:6" x14ac:dyDescent="0.25">
      <c r="A47" s="58" t="str">
        <f t="shared" si="0"/>
        <v>Solar-Kollektor Cu Warmwasser</v>
      </c>
      <c r="B47" s="146">
        <v>7.3153364226129947E-2</v>
      </c>
      <c r="C47" s="135">
        <v>3.8698325277442235E-2</v>
      </c>
      <c r="D47" s="135">
        <v>4.3452504897540746E-2</v>
      </c>
      <c r="E47" s="119">
        <v>1.7203102417268711E-2</v>
      </c>
      <c r="F47" s="12"/>
    </row>
    <row r="48" spans="1:6" x14ac:dyDescent="0.25">
      <c r="A48" s="58" t="str">
        <f t="shared" si="0"/>
        <v xml:space="preserve">Solar-Kollektor Vakuum Warmwasser </v>
      </c>
      <c r="B48" s="146">
        <v>0.10719529772777496</v>
      </c>
      <c r="C48" s="135">
        <v>5.9172254678940973E-2</v>
      </c>
      <c r="D48" s="135">
        <v>5.9800950780164563E-2</v>
      </c>
      <c r="E48" s="119">
        <v>2.766291492180813E-2</v>
      </c>
      <c r="F48" s="12"/>
    </row>
    <row r="49" spans="1:7" x14ac:dyDescent="0.25">
      <c r="A49" s="58" t="str">
        <f t="shared" si="0"/>
        <v>Nahwärme-Biogas-mix-BHKW</v>
      </c>
      <c r="B49" s="146">
        <v>1.3566331142451871</v>
      </c>
      <c r="C49" s="135">
        <v>8.953889121086045E-2</v>
      </c>
      <c r="D49" s="135">
        <v>0.3161198717485777</v>
      </c>
      <c r="E49" s="119">
        <v>1.8032577893682233E-2</v>
      </c>
      <c r="F49" s="12"/>
    </row>
    <row r="50" spans="1:7" x14ac:dyDescent="0.25">
      <c r="A50" s="58" t="str">
        <f t="shared" si="0"/>
        <v>Fernwärme-Holz-Wald-HS-HKW</v>
      </c>
      <c r="B50" s="146">
        <v>0.55712609127433221</v>
      </c>
      <c r="C50" s="135">
        <v>0.1189477549210175</v>
      </c>
      <c r="D50" s="135">
        <v>0.59895482673270506</v>
      </c>
      <c r="E50" s="119">
        <v>3.5005470964295862E-2</v>
      </c>
      <c r="F50" s="12"/>
    </row>
    <row r="51" spans="1:7" ht="13.8" thickBot="1" x14ac:dyDescent="0.3">
      <c r="A51" s="59" t="str">
        <f t="shared" si="0"/>
        <v>Geothermie-HW</v>
      </c>
      <c r="B51" s="147">
        <v>3.6203997482627148E-2</v>
      </c>
      <c r="C51" s="148">
        <v>1.2912269606895599E-2</v>
      </c>
      <c r="D51" s="148">
        <v>2.8496897639971392E-2</v>
      </c>
      <c r="E51" s="120">
        <v>5.5613105136925771E-3</v>
      </c>
      <c r="F51" s="12"/>
    </row>
    <row r="52" spans="1:7" ht="13.8" thickBot="1" x14ac:dyDescent="0.3"/>
    <row r="53" spans="1:7" ht="15.6" x14ac:dyDescent="0.35">
      <c r="A53" s="60" t="s">
        <v>88</v>
      </c>
      <c r="B53" s="54" t="s">
        <v>89</v>
      </c>
      <c r="C53" s="45"/>
      <c r="D53" s="45"/>
      <c r="E53" s="46"/>
      <c r="F53" s="13"/>
    </row>
    <row r="54" spans="1:7" ht="16.2" thickBot="1" x14ac:dyDescent="0.4">
      <c r="A54" s="57" t="str">
        <f>"Option ["&amp;I$5&amp;"/"&amp;I$6&amp;"]"</f>
        <v>Option [g/kWh]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7" ht="14.25" customHeight="1" x14ac:dyDescent="0.25">
      <c r="A55" s="61" t="str">
        <f>+A$9</f>
        <v>Heizöl</v>
      </c>
      <c r="B55" s="138">
        <v>374.30964678150724</v>
      </c>
      <c r="C55" s="139">
        <v>370.04541864158563</v>
      </c>
      <c r="D55" s="69">
        <v>0.10394386420211445</v>
      </c>
      <c r="E55" s="118">
        <v>4.2813129496811946E-3</v>
      </c>
      <c r="F55" s="15"/>
      <c r="G55" s="13"/>
    </row>
    <row r="56" spans="1:7" ht="14.25" customHeight="1" x14ac:dyDescent="0.25">
      <c r="A56" s="58" t="str">
        <f>+A10</f>
        <v>Heizöl Brennwert</v>
      </c>
      <c r="B56" s="140">
        <v>325.75443995318949</v>
      </c>
      <c r="C56" s="141">
        <v>321.99971298966699</v>
      </c>
      <c r="D56" s="14">
        <v>9.2549940014244159E-2</v>
      </c>
      <c r="E56" s="119">
        <v>3.6531888339799597E-3</v>
      </c>
      <c r="F56" s="15"/>
      <c r="G56" s="13"/>
    </row>
    <row r="57" spans="1:7" x14ac:dyDescent="0.25">
      <c r="A57" s="58" t="str">
        <f t="shared" ref="A57:A74" si="1">+A11</f>
        <v>Erdgas</v>
      </c>
      <c r="B57" s="140">
        <v>289.48913611003991</v>
      </c>
      <c r="C57" s="141">
        <v>263.907791948181</v>
      </c>
      <c r="D57" s="14">
        <v>0.83008140149360654</v>
      </c>
      <c r="E57" s="119">
        <v>2.5534016797670186E-3</v>
      </c>
      <c r="F57" s="15"/>
    </row>
    <row r="58" spans="1:7" x14ac:dyDescent="0.25">
      <c r="A58" s="58" t="str">
        <f t="shared" si="1"/>
        <v>Erdgas-Brennwert</v>
      </c>
      <c r="B58" s="140">
        <v>249.98145931989569</v>
      </c>
      <c r="C58" s="141">
        <v>227.91886304830263</v>
      </c>
      <c r="D58" s="14">
        <v>0.71553532282114496</v>
      </c>
      <c r="E58" s="119">
        <v>2.2426903557835188E-3</v>
      </c>
      <c r="F58" s="15"/>
    </row>
    <row r="59" spans="1:7" x14ac:dyDescent="0.25">
      <c r="A59" s="58" t="str">
        <f t="shared" si="1"/>
        <v>Elektro-mix</v>
      </c>
      <c r="B59" s="140">
        <v>622.14207159851651</v>
      </c>
      <c r="C59" s="141">
        <v>590.6457685106484</v>
      </c>
      <c r="D59" s="14">
        <v>0.75101504319273882</v>
      </c>
      <c r="E59" s="119">
        <v>3.3053790858224394E-2</v>
      </c>
      <c r="F59" s="15"/>
    </row>
    <row r="60" spans="1:7" x14ac:dyDescent="0.25">
      <c r="A60" s="58" t="str">
        <f t="shared" si="1"/>
        <v>Elektro-WP-Luft (mix)</v>
      </c>
      <c r="B60" s="140">
        <v>189.32937407186645</v>
      </c>
      <c r="C60" s="141">
        <v>179.62184864102605</v>
      </c>
      <c r="D60" s="14">
        <v>0.23346899569883403</v>
      </c>
      <c r="E60" s="119">
        <v>9.9677302267547289E-3</v>
      </c>
      <c r="F60" s="15"/>
    </row>
    <row r="61" spans="1:7" x14ac:dyDescent="0.25">
      <c r="A61" s="58" t="str">
        <f t="shared" si="1"/>
        <v>Elektro-WP-Wasser (mix)</v>
      </c>
      <c r="B61" s="140">
        <v>159.19263898041365</v>
      </c>
      <c r="C61" s="141">
        <v>150.94467487281759</v>
      </c>
      <c r="D61" s="14">
        <v>0.20035587561970658</v>
      </c>
      <c r="E61" s="119">
        <v>8.2465671089352495E-3</v>
      </c>
      <c r="F61" s="15"/>
    </row>
    <row r="62" spans="1:7" x14ac:dyDescent="0.25">
      <c r="A62" s="58" t="str">
        <f t="shared" si="1"/>
        <v>Elektro-WP-Boden (mix)</v>
      </c>
      <c r="B62" s="140">
        <v>174.52726780942575</v>
      </c>
      <c r="C62" s="141">
        <v>165.6069332216212</v>
      </c>
      <c r="D62" s="14">
        <v>0.21505483796827576</v>
      </c>
      <c r="E62" s="119">
        <v>9.1005871114432871E-3</v>
      </c>
      <c r="F62" s="15"/>
    </row>
    <row r="63" spans="1:7" x14ac:dyDescent="0.25">
      <c r="A63" s="58" t="str">
        <f t="shared" si="1"/>
        <v>Gas-BHKW (50 kWel)</v>
      </c>
      <c r="B63" s="140">
        <v>175.99431617849066</v>
      </c>
      <c r="C63" s="141">
        <v>159.35676534800086</v>
      </c>
      <c r="D63" s="14">
        <v>0.51347808619663515</v>
      </c>
      <c r="E63" s="119">
        <v>4.6531122114064401E-3</v>
      </c>
      <c r="F63" s="15"/>
    </row>
    <row r="64" spans="1:7" x14ac:dyDescent="0.25">
      <c r="A64" s="58" t="str">
        <f t="shared" si="1"/>
        <v>Gas-BHKW (500 kWel)</v>
      </c>
      <c r="B64" s="140">
        <v>165.49044408371668</v>
      </c>
      <c r="C64" s="141">
        <v>149.8500687568864</v>
      </c>
      <c r="D64" s="14">
        <v>0.48269311488394695</v>
      </c>
      <c r="E64" s="119">
        <v>4.3752971073328529E-3</v>
      </c>
      <c r="F64" s="15"/>
    </row>
    <row r="65" spans="1:6" x14ac:dyDescent="0.25">
      <c r="A65" s="58" t="str">
        <f t="shared" si="1"/>
        <v>Gas-GuD-HKW (100 MWel)</v>
      </c>
      <c r="B65" s="140">
        <v>150.84222616554217</v>
      </c>
      <c r="C65" s="141">
        <v>140.44139627300788</v>
      </c>
      <c r="D65" s="14">
        <v>0.29139760757542038</v>
      </c>
      <c r="E65" s="119">
        <v>6.2595788057204583E-3</v>
      </c>
      <c r="F65" s="15"/>
    </row>
    <row r="66" spans="1:6" x14ac:dyDescent="0.25">
      <c r="A66" s="58" t="str">
        <f t="shared" si="1"/>
        <v>Fernwärme-mix</v>
      </c>
      <c r="B66" s="140">
        <v>260.6784311071886</v>
      </c>
      <c r="C66" s="141">
        <v>242.03359842328197</v>
      </c>
      <c r="D66" s="14">
        <v>0.50750224628727392</v>
      </c>
      <c r="E66" s="119">
        <v>1.2894514584583424E-2</v>
      </c>
      <c r="F66" s="15"/>
    </row>
    <row r="67" spans="1:6" x14ac:dyDescent="0.25">
      <c r="A67" s="58" t="str">
        <f t="shared" si="1"/>
        <v>Holz-Stücke</v>
      </c>
      <c r="B67" s="140">
        <v>25.06875198859149</v>
      </c>
      <c r="C67" s="141">
        <v>7.8532121510778117</v>
      </c>
      <c r="D67" s="14">
        <v>0.49848763246512362</v>
      </c>
      <c r="E67" s="119">
        <v>8.4538045813896609E-3</v>
      </c>
      <c r="F67" s="15"/>
    </row>
    <row r="68" spans="1:6" x14ac:dyDescent="0.25">
      <c r="A68" s="58" t="str">
        <f t="shared" si="1"/>
        <v>Holz-Pellets</v>
      </c>
      <c r="B68" s="140">
        <v>29.206660544894834</v>
      </c>
      <c r="C68" s="141">
        <v>25.999209352348537</v>
      </c>
      <c r="D68" s="14">
        <v>4.8969516635314805E-2</v>
      </c>
      <c r="E68" s="119">
        <v>6.4366574843099673E-3</v>
      </c>
      <c r="F68" s="15"/>
    </row>
    <row r="69" spans="1:6" x14ac:dyDescent="0.25">
      <c r="A69" s="58" t="str">
        <f t="shared" si="1"/>
        <v>Holz-Hackschnitzel-Wald</v>
      </c>
      <c r="B69" s="140">
        <v>25.692196840664693</v>
      </c>
      <c r="C69" s="141">
        <v>19.241594430090924</v>
      </c>
      <c r="D69" s="14">
        <v>0.159062474207743</v>
      </c>
      <c r="E69" s="119">
        <v>6.1016698020363918E-3</v>
      </c>
      <c r="F69" s="15"/>
    </row>
    <row r="70" spans="1:6" x14ac:dyDescent="0.25">
      <c r="A70" s="58" t="str">
        <f t="shared" si="1"/>
        <v>Solar-Kollektor Cu Warmwasser</v>
      </c>
      <c r="B70" s="140">
        <v>24.843653761002841</v>
      </c>
      <c r="C70" s="141">
        <v>21.996106032252246</v>
      </c>
      <c r="D70" s="14">
        <v>4.8855619489817571E-2</v>
      </c>
      <c r="E70" s="119">
        <v>9.0037775401422828E-4</v>
      </c>
      <c r="F70" s="15"/>
    </row>
    <row r="71" spans="1:6" x14ac:dyDescent="0.25">
      <c r="A71" s="58" t="str">
        <f t="shared" si="1"/>
        <v xml:space="preserve">Solar-Kollektor Vakuum Warmwasser </v>
      </c>
      <c r="B71" s="140">
        <v>35.819702964101474</v>
      </c>
      <c r="C71" s="141">
        <v>31.262973626673443</v>
      </c>
      <c r="D71" s="14">
        <v>7.5052687300273951E-2</v>
      </c>
      <c r="E71" s="119">
        <v>1.3692509723323295E-3</v>
      </c>
      <c r="F71" s="15"/>
    </row>
    <row r="72" spans="1:6" x14ac:dyDescent="0.25">
      <c r="A72" s="58" t="str">
        <f t="shared" si="1"/>
        <v>Nahwärme-Biogas-mix-BHKW</v>
      </c>
      <c r="B72" s="140">
        <v>113.53100590369087</v>
      </c>
      <c r="C72" s="141">
        <v>69.271235124020265</v>
      </c>
      <c r="D72" s="14">
        <v>0.49131964278796275</v>
      </c>
      <c r="E72" s="119">
        <v>0.11124719500014518</v>
      </c>
      <c r="F72" s="15"/>
    </row>
    <row r="73" spans="1:6" x14ac:dyDescent="0.25">
      <c r="A73" s="58" t="str">
        <f t="shared" si="1"/>
        <v>Fernwärme-Holz-Wald-HS-HKW</v>
      </c>
      <c r="B73" s="140">
        <v>79.21921402977884</v>
      </c>
      <c r="C73" s="141">
        <v>64.835707020334553</v>
      </c>
      <c r="D73" s="14">
        <v>0.29493661433665708</v>
      </c>
      <c r="E73" s="119">
        <v>2.0747783293887136E-2</v>
      </c>
    </row>
    <row r="74" spans="1:6" ht="13.8" thickBot="1" x14ac:dyDescent="0.3">
      <c r="A74" s="59" t="str">
        <f t="shared" si="1"/>
        <v>Geothermie-HW</v>
      </c>
      <c r="B74" s="142">
        <v>21.996686548346446</v>
      </c>
      <c r="C74" s="143">
        <v>20.795736285653113</v>
      </c>
      <c r="D74" s="72">
        <v>3.1705791721102314E-2</v>
      </c>
      <c r="E74" s="120">
        <v>9.2244973035313473E-4</v>
      </c>
      <c r="F74" s="16"/>
    </row>
    <row r="75" spans="1:6" ht="13.8" thickBot="1" x14ac:dyDescent="0.3"/>
    <row r="76" spans="1:6" x14ac:dyDescent="0.25">
      <c r="A76" s="67" t="s">
        <v>93</v>
      </c>
      <c r="B76" s="54"/>
      <c r="C76" s="45" t="s">
        <v>94</v>
      </c>
      <c r="D76" s="46" t="s">
        <v>95</v>
      </c>
    </row>
    <row r="77" spans="1:6" ht="16.2" thickBot="1" x14ac:dyDescent="0.4">
      <c r="A77" s="57" t="s">
        <v>184</v>
      </c>
      <c r="B77" s="55" t="s">
        <v>96</v>
      </c>
      <c r="C77" s="47" t="s">
        <v>97</v>
      </c>
      <c r="D77" s="48" t="s">
        <v>97</v>
      </c>
    </row>
    <row r="78" spans="1:6" x14ac:dyDescent="0.25">
      <c r="A78" s="61" t="str">
        <f>+A9</f>
        <v>Heizöl</v>
      </c>
      <c r="B78" s="68">
        <v>1.3864225528497427</v>
      </c>
      <c r="C78" s="69">
        <v>1.3776715640415333</v>
      </c>
      <c r="D78" s="50">
        <v>8.750988808209138E-3</v>
      </c>
    </row>
    <row r="79" spans="1:6" x14ac:dyDescent="0.25">
      <c r="A79" s="58" t="str">
        <f t="shared" ref="A79:A97" si="2">+A10</f>
        <v>Heizöl Brennwert</v>
      </c>
      <c r="B79" s="70">
        <v>1.2072722788429808</v>
      </c>
      <c r="C79" s="14">
        <v>1.1989800560727699</v>
      </c>
      <c r="D79" s="51">
        <v>8.2922227702111172E-3</v>
      </c>
    </row>
    <row r="80" spans="1:6" x14ac:dyDescent="0.25">
      <c r="A80" s="58" t="str">
        <f t="shared" si="2"/>
        <v>Erdgas</v>
      </c>
      <c r="B80" s="70">
        <v>1.3437407881728103</v>
      </c>
      <c r="C80" s="14">
        <v>1.3368277071890009</v>
      </c>
      <c r="D80" s="51">
        <v>6.9130809838094569E-3</v>
      </c>
    </row>
    <row r="81" spans="1:4" x14ac:dyDescent="0.25">
      <c r="A81" s="58" t="str">
        <f t="shared" si="2"/>
        <v>Erdgas-Brennwert</v>
      </c>
      <c r="B81" s="70">
        <v>1.1600704688074881</v>
      </c>
      <c r="C81" s="14">
        <v>1.1534697195392234</v>
      </c>
      <c r="D81" s="51">
        <v>6.6007492682647901E-3</v>
      </c>
    </row>
    <row r="82" spans="1:4" x14ac:dyDescent="0.25">
      <c r="A82" s="58" t="str">
        <f t="shared" si="2"/>
        <v>Elektro-mix</v>
      </c>
      <c r="B82" s="70">
        <v>2.8255598374218032</v>
      </c>
      <c r="C82" s="14">
        <v>2.4095802448014547</v>
      </c>
      <c r="D82" s="51">
        <v>0.41597959262034867</v>
      </c>
    </row>
    <row r="83" spans="1:4" x14ac:dyDescent="0.25">
      <c r="A83" s="58" t="str">
        <f t="shared" si="2"/>
        <v>Elektro-WP-Luft (mix)</v>
      </c>
      <c r="B83" s="70">
        <v>0.85726395762183072</v>
      </c>
      <c r="C83" s="14">
        <v>0.73138045065364266</v>
      </c>
      <c r="D83" s="51">
        <v>0.12588350696818815</v>
      </c>
    </row>
    <row r="84" spans="1:4" x14ac:dyDescent="0.25">
      <c r="A84" s="58" t="str">
        <f t="shared" si="2"/>
        <v>Elektro-WP-Wasser (mix)</v>
      </c>
      <c r="B84" s="70">
        <v>0.7090456464874072</v>
      </c>
      <c r="C84" s="14">
        <v>0.6058494830260156</v>
      </c>
      <c r="D84" s="51">
        <v>0.10319616346139161</v>
      </c>
    </row>
    <row r="85" spans="1:4" x14ac:dyDescent="0.25">
      <c r="A85" s="58" t="str">
        <f t="shared" si="2"/>
        <v>Elektro-WP-Boden (mix)</v>
      </c>
      <c r="B85" s="70">
        <v>0.78032264856455746</v>
      </c>
      <c r="C85" s="14">
        <v>0.66646346386446254</v>
      </c>
      <c r="D85" s="51">
        <v>0.1138591847000948</v>
      </c>
    </row>
    <row r="86" spans="1:4" x14ac:dyDescent="0.25">
      <c r="A86" s="58" t="str">
        <f t="shared" si="2"/>
        <v>Gas-BHKW (50 kWel)</v>
      </c>
      <c r="B86" s="70">
        <v>0.81221246164550298</v>
      </c>
      <c r="C86" s="14">
        <v>0.81078733638191258</v>
      </c>
      <c r="D86" s="51">
        <v>1.4251252635904955E-3</v>
      </c>
    </row>
    <row r="87" spans="1:4" x14ac:dyDescent="0.25">
      <c r="A87" s="58" t="str">
        <f t="shared" si="2"/>
        <v>Gas-BHKW (500 kWel)</v>
      </c>
      <c r="B87" s="70">
        <v>0.76355512203901288</v>
      </c>
      <c r="C87" s="14">
        <v>0.76221392840864455</v>
      </c>
      <c r="D87" s="51">
        <v>1.3411936303683377E-3</v>
      </c>
    </row>
    <row r="88" spans="1:4" x14ac:dyDescent="0.25">
      <c r="A88" s="58" t="str">
        <f t="shared" si="2"/>
        <v>Gas-GuD-HKW (100 MWel)</v>
      </c>
      <c r="B88" s="70">
        <v>0.71363170841701007</v>
      </c>
      <c r="C88" s="14">
        <v>0.71243836968518581</v>
      </c>
      <c r="D88" s="51">
        <v>1.1933387318241559E-3</v>
      </c>
    </row>
    <row r="89" spans="1:4" x14ac:dyDescent="0.25">
      <c r="A89" s="58" t="str">
        <f t="shared" si="2"/>
        <v>Fernwärme-mix</v>
      </c>
      <c r="B89" s="70">
        <v>1.147671068768956</v>
      </c>
      <c r="C89" s="14">
        <v>0.9103422798687737</v>
      </c>
      <c r="D89" s="51">
        <v>0.23732878890018247</v>
      </c>
    </row>
    <row r="90" spans="1:4" x14ac:dyDescent="0.25">
      <c r="A90" s="58" t="str">
        <f t="shared" si="2"/>
        <v>Holz-Stücke</v>
      </c>
      <c r="B90" s="70">
        <v>1.5285404467068404</v>
      </c>
      <c r="C90" s="14">
        <v>3.1205085224678065E-2</v>
      </c>
      <c r="D90" s="51">
        <v>1.4973353614821625</v>
      </c>
    </row>
    <row r="91" spans="1:4" x14ac:dyDescent="0.25">
      <c r="A91" s="58" t="str">
        <f t="shared" si="2"/>
        <v>Holz-Pellets</v>
      </c>
      <c r="B91" s="70">
        <v>1.2961874702092651</v>
      </c>
      <c r="C91" s="14">
        <v>0.10437795807486797</v>
      </c>
      <c r="D91" s="51">
        <v>1.191809512134397</v>
      </c>
    </row>
    <row r="92" spans="1:4" x14ac:dyDescent="0.25">
      <c r="A92" s="58" t="str">
        <f t="shared" si="2"/>
        <v>Holz-Hackschnitzel-Wald</v>
      </c>
      <c r="B92" s="70">
        <v>1.2444990185357703</v>
      </c>
      <c r="C92" s="14">
        <v>7.3104877146147343E-2</v>
      </c>
      <c r="D92" s="51">
        <v>1.1713941413896229</v>
      </c>
    </row>
    <row r="93" spans="1:4" x14ac:dyDescent="0.25">
      <c r="A93" s="58" t="str">
        <f t="shared" si="2"/>
        <v>Solar-Kollektor Cu Warmwasser</v>
      </c>
      <c r="B93" s="70">
        <v>1.0915459837575432</v>
      </c>
      <c r="C93" s="14">
        <v>7.9134445507110102E-2</v>
      </c>
      <c r="D93" s="51">
        <v>1.0124115382504331</v>
      </c>
    </row>
    <row r="94" spans="1:4" x14ac:dyDescent="0.25">
      <c r="A94" s="58" t="str">
        <f t="shared" si="2"/>
        <v xml:space="preserve">Solar-Kollektor Vakuum Warmwasser </v>
      </c>
      <c r="B94" s="70">
        <v>1.1334528363562002</v>
      </c>
      <c r="C94" s="14">
        <v>0.11505884155130855</v>
      </c>
      <c r="D94" s="51">
        <v>1.0183939948048917</v>
      </c>
    </row>
    <row r="95" spans="1:4" x14ac:dyDescent="0.25">
      <c r="A95" s="58" t="str">
        <f t="shared" si="2"/>
        <v>Nahwärme-Biogas-mix-BHKW</v>
      </c>
      <c r="B95" s="70">
        <v>1.4191886706165902</v>
      </c>
      <c r="C95" s="14">
        <v>0.32067092913176609</v>
      </c>
      <c r="D95" s="51">
        <v>1.098517741484824</v>
      </c>
    </row>
    <row r="96" spans="1:4" x14ac:dyDescent="0.25">
      <c r="A96" s="58" t="str">
        <f t="shared" si="2"/>
        <v>Fernwärme-Holz-Wald-HS-HKW</v>
      </c>
      <c r="B96" s="70">
        <v>1.1567429402285214</v>
      </c>
      <c r="C96" s="14">
        <v>0.30436308635568088</v>
      </c>
      <c r="D96" s="51">
        <v>0.85237985387284054</v>
      </c>
    </row>
    <row r="97" spans="1:9" ht="13.8" thickBot="1" x14ac:dyDescent="0.3">
      <c r="A97" s="59" t="str">
        <f t="shared" si="2"/>
        <v>Geothermie-HW</v>
      </c>
      <c r="B97" s="71">
        <v>1.0845773438691635</v>
      </c>
      <c r="C97" s="72">
        <v>7.2660986212551487E-2</v>
      </c>
      <c r="D97" s="53">
        <v>1.0119163576566119</v>
      </c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185</v>
      </c>
      <c r="D100" s="15"/>
      <c r="E100" s="15"/>
      <c r="F100" s="15"/>
    </row>
    <row r="101" spans="1:9" x14ac:dyDescent="0.25">
      <c r="A101" s="61" t="str">
        <f>+A9</f>
        <v>Heizöl</v>
      </c>
      <c r="B101" s="81">
        <v>4.672417649949937E-4</v>
      </c>
    </row>
    <row r="102" spans="1:9" x14ac:dyDescent="0.25">
      <c r="A102" s="58" t="str">
        <f t="shared" ref="A102:A120" si="3">+A10</f>
        <v>Heizöl Brennwert</v>
      </c>
      <c r="B102" s="76">
        <v>4.4343919159609674E-4</v>
      </c>
      <c r="G102" s="15"/>
      <c r="H102" s="15"/>
      <c r="I102" s="15"/>
    </row>
    <row r="103" spans="1:9" x14ac:dyDescent="0.25">
      <c r="A103" s="58" t="str">
        <f t="shared" si="3"/>
        <v>Erdgas</v>
      </c>
      <c r="B103" s="76">
        <v>3.3119878229107919E-4</v>
      </c>
    </row>
    <row r="104" spans="1:9" x14ac:dyDescent="0.25">
      <c r="A104" s="58" t="str">
        <f t="shared" si="3"/>
        <v>Erdgas-Brennwert</v>
      </c>
      <c r="B104" s="76">
        <v>3.2558562108288335E-4</v>
      </c>
    </row>
    <row r="105" spans="1:9" x14ac:dyDescent="0.25">
      <c r="A105" s="58" t="str">
        <f t="shared" si="3"/>
        <v>Elektro-mix</v>
      </c>
      <c r="B105" s="76">
        <v>2.9875686764708208E-2</v>
      </c>
    </row>
    <row r="106" spans="1:9" x14ac:dyDescent="0.25">
      <c r="A106" s="58" t="str">
        <f t="shared" si="3"/>
        <v>Elektro-WP-Luft (mix)</v>
      </c>
      <c r="B106" s="76">
        <v>8.9671557984995643E-3</v>
      </c>
    </row>
    <row r="107" spans="1:9" x14ac:dyDescent="0.25">
      <c r="A107" s="58" t="str">
        <f t="shared" si="3"/>
        <v>Elektro-WP-Wasser (mix)</v>
      </c>
      <c r="B107" s="76">
        <v>7.2832431285250829E-3</v>
      </c>
    </row>
    <row r="108" spans="1:9" x14ac:dyDescent="0.25">
      <c r="A108" s="58" t="str">
        <f t="shared" si="3"/>
        <v>Elektro-WP-Boden (mix)</v>
      </c>
      <c r="B108" s="76">
        <v>8.0948213709087086E-3</v>
      </c>
    </row>
    <row r="109" spans="1:9" x14ac:dyDescent="0.25">
      <c r="A109" s="58" t="str">
        <f t="shared" si="3"/>
        <v>Gas-BHKW (50 kWel)</v>
      </c>
      <c r="B109" s="76">
        <v>2.4580306035901897E-5</v>
      </c>
    </row>
    <row r="110" spans="1:9" x14ac:dyDescent="0.25">
      <c r="A110" s="58" t="str">
        <f t="shared" si="3"/>
        <v>Gas-BHKW (500 kWel)</v>
      </c>
      <c r="B110" s="76">
        <v>2.3309519596542136E-5</v>
      </c>
    </row>
    <row r="111" spans="1:9" x14ac:dyDescent="0.25">
      <c r="A111" s="58" t="str">
        <f t="shared" si="3"/>
        <v>Gas-GuD-HKW (100 MWel)</v>
      </c>
      <c r="B111" s="76">
        <v>2.3816688348508873E-5</v>
      </c>
    </row>
    <row r="112" spans="1:9" x14ac:dyDescent="0.25">
      <c r="A112" s="58" t="str">
        <f t="shared" si="3"/>
        <v>Fernwärme-mix</v>
      </c>
      <c r="B112" s="76">
        <v>7.3750538153014196E-4</v>
      </c>
    </row>
    <row r="113" spans="1:2" x14ac:dyDescent="0.25">
      <c r="A113" s="58" t="str">
        <f t="shared" si="3"/>
        <v>Holz-Stücke</v>
      </c>
      <c r="B113" s="76">
        <v>1.1256842065133642E-3</v>
      </c>
    </row>
    <row r="114" spans="1:2" x14ac:dyDescent="0.25">
      <c r="A114" s="58" t="str">
        <f t="shared" si="3"/>
        <v>Holz-Pellets</v>
      </c>
      <c r="B114" s="76">
        <v>1.4386155233590235E-3</v>
      </c>
    </row>
    <row r="115" spans="1:2" x14ac:dyDescent="0.25">
      <c r="A115" s="58" t="str">
        <f t="shared" si="3"/>
        <v>Holz-Hackschnitzel-Wald</v>
      </c>
      <c r="B115" s="76">
        <v>1.1021374754162491E-3</v>
      </c>
    </row>
    <row r="116" spans="1:2" x14ac:dyDescent="0.25">
      <c r="A116" s="58" t="str">
        <f t="shared" si="3"/>
        <v>Solar-Kollektor Cu Warmwasser</v>
      </c>
      <c r="B116" s="76">
        <v>2.5682199017702011E-3</v>
      </c>
    </row>
    <row r="117" spans="1:2" x14ac:dyDescent="0.25">
      <c r="A117" s="58" t="str">
        <f t="shared" si="3"/>
        <v xml:space="preserve">Solar-Kollektor Vakuum Warmwasser </v>
      </c>
      <c r="B117" s="76">
        <v>3.2498232736309922E-3</v>
      </c>
    </row>
    <row r="118" spans="1:2" x14ac:dyDescent="0.25">
      <c r="A118" s="58" t="str">
        <f t="shared" si="3"/>
        <v>Nahwärme-Biogas-mix-BHKW</v>
      </c>
      <c r="B118" s="76">
        <v>0.13152426990785276</v>
      </c>
    </row>
    <row r="119" spans="1:2" x14ac:dyDescent="0.25">
      <c r="A119" s="58" t="str">
        <f t="shared" si="3"/>
        <v>Fernwärme-Holz-Wald-HS-HKW</v>
      </c>
      <c r="B119" s="76">
        <v>1.576669409354475E-3</v>
      </c>
    </row>
    <row r="120" spans="1:2" ht="13.8" thickBot="1" x14ac:dyDescent="0.3">
      <c r="A120" s="59" t="str">
        <f t="shared" si="3"/>
        <v>Geothermie-HW</v>
      </c>
      <c r="B120" s="77">
        <v>9.0758984322643658E-4</v>
      </c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5"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B8:G8"/>
    <mergeCell ref="B9:G9"/>
    <mergeCell ref="B10:G10"/>
    <mergeCell ref="B11:G11"/>
    <mergeCell ref="B4:G4"/>
    <mergeCell ref="B5:G5"/>
    <mergeCell ref="B6:G6"/>
    <mergeCell ref="B3:G3"/>
    <mergeCell ref="B16:G16"/>
    <mergeCell ref="B12:G12"/>
    <mergeCell ref="B13:G13"/>
    <mergeCell ref="B14:G14"/>
    <mergeCell ref="B15:G1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10"/>
  </sheetPr>
  <dimension ref="A1:T131"/>
  <sheetViews>
    <sheetView workbookViewId="0">
      <selection activeCell="B24" sqref="B24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4.5546875" bestFit="1" customWidth="1"/>
    <col min="8" max="10" width="11.5546875" bestFit="1" customWidth="1"/>
  </cols>
  <sheetData>
    <row r="1" spans="1:11" ht="15.75" customHeight="1" x14ac:dyDescent="0.3">
      <c r="A1" s="189" t="str">
        <f>"Ergebnisse aus GEMIS "&amp;Einführung!F3</f>
        <v>Ergebnisse aus GEMIS Version 4.95</v>
      </c>
      <c r="B1" s="4" t="s">
        <v>221</v>
      </c>
      <c r="C1" s="4"/>
      <c r="D1" s="2"/>
      <c r="E1" s="2"/>
      <c r="F1" s="2"/>
      <c r="G1" s="2"/>
    </row>
    <row r="2" spans="1:11" x14ac:dyDescent="0.25">
      <c r="A2" s="1"/>
      <c r="B2" s="2"/>
      <c r="C2" s="2"/>
      <c r="D2" s="2"/>
      <c r="E2" s="2"/>
      <c r="F2" s="2"/>
      <c r="G2" s="2"/>
    </row>
    <row r="3" spans="1:11" x14ac:dyDescent="0.25">
      <c r="A3" s="5" t="s">
        <v>67</v>
      </c>
      <c r="B3" s="231" t="s">
        <v>301</v>
      </c>
      <c r="C3" s="232"/>
      <c r="D3" s="232"/>
      <c r="E3" s="232"/>
      <c r="F3" s="232"/>
      <c r="G3" s="233"/>
    </row>
    <row r="4" spans="1:11" ht="72.75" customHeight="1" x14ac:dyDescent="0.25">
      <c r="A4" s="17" t="s">
        <v>68</v>
      </c>
      <c r="B4" s="240" t="s">
        <v>201</v>
      </c>
      <c r="C4" s="226"/>
      <c r="D4" s="226"/>
      <c r="E4" s="226"/>
      <c r="F4" s="226"/>
      <c r="G4" s="227"/>
      <c r="H4" s="18"/>
      <c r="I4" s="18"/>
      <c r="J4" s="18"/>
      <c r="K4" s="18"/>
    </row>
    <row r="5" spans="1:11" x14ac:dyDescent="0.25">
      <c r="A5" s="238" t="s">
        <v>69</v>
      </c>
      <c r="B5" s="210" t="s">
        <v>70</v>
      </c>
      <c r="C5" s="211"/>
      <c r="D5" s="211"/>
      <c r="E5" s="211"/>
      <c r="F5" s="211"/>
      <c r="G5" s="212"/>
      <c r="I5" t="s">
        <v>176</v>
      </c>
    </row>
    <row r="6" spans="1:11" ht="17.25" customHeight="1" x14ac:dyDescent="0.3">
      <c r="A6" s="239"/>
      <c r="B6" s="213" t="s">
        <v>226</v>
      </c>
      <c r="C6" s="214"/>
      <c r="D6" s="214"/>
      <c r="E6" s="214"/>
      <c r="F6" s="214"/>
      <c r="G6" s="215"/>
      <c r="H6" s="3"/>
      <c r="I6" t="s">
        <v>209</v>
      </c>
      <c r="J6" s="7"/>
    </row>
    <row r="7" spans="1:11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1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1" x14ac:dyDescent="0.25">
      <c r="A9" s="93" t="s">
        <v>339</v>
      </c>
      <c r="B9" s="236" t="s">
        <v>310</v>
      </c>
      <c r="C9" s="236"/>
      <c r="D9" s="236"/>
      <c r="E9" s="236"/>
      <c r="F9" s="236"/>
      <c r="G9" s="236"/>
      <c r="H9" s="94">
        <v>2010</v>
      </c>
      <c r="J9" s="3"/>
    </row>
    <row r="10" spans="1:11" ht="15" customHeight="1" x14ac:dyDescent="0.3">
      <c r="A10" s="82" t="s">
        <v>340</v>
      </c>
      <c r="B10" s="236" t="s">
        <v>311</v>
      </c>
      <c r="C10" s="236"/>
      <c r="D10" s="236"/>
      <c r="E10" s="236"/>
      <c r="F10" s="236"/>
      <c r="G10" s="236"/>
      <c r="H10" s="85">
        <v>2010</v>
      </c>
      <c r="J10" s="7"/>
    </row>
    <row r="11" spans="1:11" ht="12.75" customHeight="1" x14ac:dyDescent="0.25">
      <c r="A11" s="82" t="s">
        <v>341</v>
      </c>
      <c r="B11" s="236" t="s">
        <v>312</v>
      </c>
      <c r="C11" s="236"/>
      <c r="D11" s="236"/>
      <c r="E11" s="236"/>
      <c r="F11" s="236"/>
      <c r="G11" s="236"/>
      <c r="H11" s="85">
        <v>2010</v>
      </c>
      <c r="J11" s="3"/>
    </row>
    <row r="12" spans="1:11" ht="12.75" customHeight="1" x14ac:dyDescent="0.25">
      <c r="A12" s="263" t="s">
        <v>464</v>
      </c>
      <c r="B12" s="234" t="s">
        <v>313</v>
      </c>
      <c r="C12" s="234"/>
      <c r="D12" s="234"/>
      <c r="E12" s="234"/>
      <c r="F12" s="234"/>
      <c r="G12" s="234"/>
      <c r="H12" s="85">
        <v>2010</v>
      </c>
    </row>
    <row r="13" spans="1:11" ht="12.75" customHeight="1" x14ac:dyDescent="0.25">
      <c r="A13" s="82" t="s">
        <v>342</v>
      </c>
      <c r="B13" s="234" t="s">
        <v>309</v>
      </c>
      <c r="C13" s="234"/>
      <c r="D13" s="234"/>
      <c r="E13" s="234"/>
      <c r="F13" s="234"/>
      <c r="G13" s="234"/>
      <c r="H13" s="85">
        <v>2010</v>
      </c>
    </row>
    <row r="14" spans="1:11" ht="12.75" customHeight="1" x14ac:dyDescent="0.25">
      <c r="A14" s="82" t="s">
        <v>343</v>
      </c>
      <c r="B14" s="234" t="s">
        <v>308</v>
      </c>
      <c r="C14" s="234"/>
      <c r="D14" s="234"/>
      <c r="E14" s="234"/>
      <c r="F14" s="234"/>
      <c r="G14" s="234"/>
      <c r="H14" s="85">
        <v>2010</v>
      </c>
    </row>
    <row r="15" spans="1:11" ht="12.75" customHeight="1" x14ac:dyDescent="0.25">
      <c r="A15" s="263" t="s">
        <v>466</v>
      </c>
      <c r="B15" s="264" t="s">
        <v>467</v>
      </c>
      <c r="C15" s="236"/>
      <c r="D15" s="236"/>
      <c r="E15" s="236"/>
      <c r="F15" s="236"/>
      <c r="G15" s="236"/>
      <c r="H15" s="85">
        <v>2010</v>
      </c>
      <c r="I15" s="10"/>
    </row>
    <row r="16" spans="1:11" ht="12.75" customHeight="1" x14ac:dyDescent="0.25">
      <c r="A16" s="263" t="s">
        <v>475</v>
      </c>
      <c r="B16" s="264" t="s">
        <v>468</v>
      </c>
      <c r="C16" s="236"/>
      <c r="D16" s="236"/>
      <c r="E16" s="236"/>
      <c r="F16" s="236"/>
      <c r="G16" s="236"/>
      <c r="H16" s="85">
        <v>2010</v>
      </c>
    </row>
    <row r="17" spans="1:12" ht="12.75" customHeight="1" x14ac:dyDescent="0.25">
      <c r="A17" s="263" t="s">
        <v>476</v>
      </c>
      <c r="B17" s="264" t="s">
        <v>465</v>
      </c>
      <c r="C17" s="236"/>
      <c r="D17" s="236"/>
      <c r="E17" s="236"/>
      <c r="F17" s="236"/>
      <c r="G17" s="236"/>
      <c r="H17" s="85">
        <v>2010</v>
      </c>
      <c r="L17" s="10"/>
    </row>
    <row r="18" spans="1:12" ht="12.75" customHeight="1" x14ac:dyDescent="0.25">
      <c r="A18" s="82" t="s">
        <v>344</v>
      </c>
      <c r="B18" s="261" t="s">
        <v>314</v>
      </c>
      <c r="C18" s="195"/>
      <c r="D18" s="195"/>
      <c r="E18" s="195"/>
      <c r="F18" s="195"/>
      <c r="G18" s="195"/>
      <c r="H18" s="85">
        <v>2010</v>
      </c>
      <c r="K18" s="10"/>
    </row>
    <row r="19" spans="1:12" ht="12.75" customHeight="1" x14ac:dyDescent="0.25">
      <c r="A19" s="82" t="s">
        <v>345</v>
      </c>
      <c r="B19" s="265" t="s">
        <v>305</v>
      </c>
      <c r="C19" s="194"/>
      <c r="D19" s="194"/>
      <c r="E19" s="194"/>
      <c r="F19" s="194"/>
      <c r="G19" s="196"/>
      <c r="H19" s="85">
        <v>2010</v>
      </c>
    </row>
    <row r="20" spans="1:12" ht="12.75" customHeight="1" x14ac:dyDescent="0.25">
      <c r="A20" s="82" t="s">
        <v>346</v>
      </c>
      <c r="B20" s="265" t="s">
        <v>306</v>
      </c>
      <c r="C20" s="194"/>
      <c r="D20" s="194"/>
      <c r="E20" s="194"/>
      <c r="F20" s="194"/>
      <c r="G20" s="196"/>
      <c r="H20" s="85">
        <v>2010</v>
      </c>
    </row>
    <row r="21" spans="1:12" ht="12.75" customHeight="1" x14ac:dyDescent="0.25">
      <c r="A21" s="82" t="s">
        <v>347</v>
      </c>
      <c r="B21" s="265" t="s">
        <v>307</v>
      </c>
      <c r="C21" s="194"/>
      <c r="D21" s="194"/>
      <c r="E21" s="194"/>
      <c r="F21" s="194"/>
      <c r="G21" s="196"/>
      <c r="H21" s="85">
        <v>2010</v>
      </c>
    </row>
    <row r="22" spans="1:12" ht="12.75" customHeight="1" x14ac:dyDescent="0.25">
      <c r="A22" s="82" t="s">
        <v>348</v>
      </c>
      <c r="B22" s="265" t="s">
        <v>304</v>
      </c>
      <c r="C22" s="194"/>
      <c r="D22" s="194"/>
      <c r="E22" s="194"/>
      <c r="F22" s="194"/>
      <c r="G22" s="196"/>
      <c r="H22" s="85">
        <v>2010</v>
      </c>
    </row>
    <row r="23" spans="1:12" ht="12.75" customHeight="1" x14ac:dyDescent="0.25">
      <c r="A23" s="82" t="s">
        <v>349</v>
      </c>
      <c r="B23" s="265" t="s">
        <v>303</v>
      </c>
      <c r="C23" s="194"/>
      <c r="D23" s="194"/>
      <c r="E23" s="194"/>
      <c r="F23" s="194"/>
      <c r="G23" s="196"/>
      <c r="H23" s="85">
        <v>2010</v>
      </c>
    </row>
    <row r="24" spans="1:12" ht="12.75" customHeight="1" x14ac:dyDescent="0.25">
      <c r="A24" s="82" t="s">
        <v>350</v>
      </c>
      <c r="B24" s="265" t="s">
        <v>302</v>
      </c>
      <c r="C24" s="194"/>
      <c r="D24" s="194"/>
      <c r="E24" s="194"/>
      <c r="F24" s="194"/>
      <c r="G24" s="196"/>
      <c r="H24" s="85">
        <v>2010</v>
      </c>
    </row>
    <row r="25" spans="1:12" ht="12.75" customHeight="1" x14ac:dyDescent="0.25">
      <c r="A25" s="82" t="s">
        <v>351</v>
      </c>
      <c r="B25" s="260" t="s">
        <v>1</v>
      </c>
      <c r="C25" s="195"/>
      <c r="D25" s="195"/>
      <c r="E25" s="195"/>
      <c r="F25" s="195"/>
      <c r="G25" s="195"/>
      <c r="H25" s="85">
        <v>2010</v>
      </c>
    </row>
    <row r="26" spans="1:12" ht="12.75" customHeight="1" x14ac:dyDescent="0.25">
      <c r="A26" s="82" t="s">
        <v>352</v>
      </c>
      <c r="B26" s="261" t="s">
        <v>222</v>
      </c>
      <c r="C26" s="195"/>
      <c r="D26" s="195"/>
      <c r="E26" s="195"/>
      <c r="F26" s="195"/>
      <c r="G26" s="195"/>
      <c r="H26" s="85">
        <v>2010</v>
      </c>
    </row>
    <row r="27" spans="1:12" ht="12.75" customHeight="1" x14ac:dyDescent="0.25">
      <c r="A27" s="82" t="s">
        <v>353</v>
      </c>
      <c r="B27" s="261" t="s">
        <v>223</v>
      </c>
      <c r="C27" s="195"/>
      <c r="D27" s="195"/>
      <c r="E27" s="195"/>
      <c r="F27" s="195"/>
      <c r="G27" s="195"/>
      <c r="H27" s="85">
        <v>2010</v>
      </c>
    </row>
    <row r="28" spans="1:12" ht="13.5" customHeight="1" thickBot="1" x14ac:dyDescent="0.3">
      <c r="A28" s="177" t="s">
        <v>354</v>
      </c>
      <c r="B28" s="262" t="s">
        <v>224</v>
      </c>
      <c r="C28" s="194"/>
      <c r="D28" s="194"/>
      <c r="E28" s="194"/>
      <c r="F28" s="194"/>
      <c r="G28" s="194"/>
      <c r="H28" s="34">
        <v>2010</v>
      </c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56" t="s">
        <v>82</v>
      </c>
      <c r="B30" s="54" t="s">
        <v>83</v>
      </c>
      <c r="C30" s="45"/>
      <c r="D30" s="45"/>
      <c r="E30" s="46"/>
      <c r="G30" s="2"/>
    </row>
    <row r="31" spans="1:12" ht="16.2" thickBot="1" x14ac:dyDescent="0.4">
      <c r="A31" s="57" t="str">
        <f>"Option ["&amp;I$5&amp;"/"&amp;I$6&amp;"]"</f>
        <v>Option [g/kWh]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5">
      <c r="A32" s="61" t="str">
        <f>+A9</f>
        <v>Heizöl-Hzg 100%</v>
      </c>
      <c r="B32" s="144">
        <v>0.43603512406672268</v>
      </c>
      <c r="C32" s="145">
        <v>0.28401838950778735</v>
      </c>
      <c r="D32" s="145">
        <v>0.21318403960551657</v>
      </c>
      <c r="E32" s="118">
        <v>2.4264346985201416E-2</v>
      </c>
      <c r="F32" s="12"/>
    </row>
    <row r="33" spans="1:7" ht="14.25" customHeight="1" x14ac:dyDescent="0.25">
      <c r="A33" s="58" t="str">
        <f>+A10</f>
        <v>Erdgas-Hzg 100%</v>
      </c>
      <c r="B33" s="146">
        <v>0.12956698069084197</v>
      </c>
      <c r="C33" s="135">
        <v>1.2013006332777682E-2</v>
      </c>
      <c r="D33" s="135">
        <v>0.16621834003384842</v>
      </c>
      <c r="E33" s="119">
        <v>7.229668137774912E-3</v>
      </c>
      <c r="F33" s="12"/>
    </row>
    <row r="34" spans="1:7" x14ac:dyDescent="0.25">
      <c r="A34" s="58" t="str">
        <f>+A11</f>
        <v>Flüssiggas-Hzg 100%</v>
      </c>
      <c r="B34" s="146">
        <v>0.19197163864524025</v>
      </c>
      <c r="C34" s="135">
        <v>8.0952184197994242E-2</v>
      </c>
      <c r="D34" s="135">
        <v>0.1540381838306942</v>
      </c>
      <c r="E34" s="119">
        <v>1.592270686245208E-2</v>
      </c>
      <c r="F34" s="12"/>
      <c r="G34" s="12"/>
    </row>
    <row r="35" spans="1:7" x14ac:dyDescent="0.25">
      <c r="A35" s="58" t="str">
        <f t="shared" ref="A35:A50" si="0">+A12</f>
        <v>BrK-Brik-Hzg 100%</v>
      </c>
      <c r="B35" s="146">
        <v>3.3930342500832404</v>
      </c>
      <c r="C35" s="135">
        <v>3.0360402325214344</v>
      </c>
      <c r="D35" s="135">
        <v>0.3274275048561674</v>
      </c>
      <c r="E35" s="119">
        <v>1.2493375334507331</v>
      </c>
      <c r="F35" s="12"/>
      <c r="G35" s="12"/>
    </row>
    <row r="36" spans="1:7" x14ac:dyDescent="0.25">
      <c r="A36" s="58" t="str">
        <f t="shared" si="0"/>
        <v>StK-Brik-Hzg 100%</v>
      </c>
      <c r="B36" s="146">
        <v>3.3930342500832404</v>
      </c>
      <c r="C36" s="135">
        <v>3.0360402325214344</v>
      </c>
      <c r="D36" s="135">
        <v>0.3274275048561674</v>
      </c>
      <c r="E36" s="119">
        <v>1.2493375334507331</v>
      </c>
      <c r="F36" s="12"/>
      <c r="G36" s="12"/>
    </row>
    <row r="37" spans="1:7" x14ac:dyDescent="0.25">
      <c r="A37" s="58" t="str">
        <f t="shared" si="0"/>
        <v>StK-Koks-Hzg 100%</v>
      </c>
      <c r="B37" s="146">
        <v>2.4967526324340614</v>
      </c>
      <c r="C37" s="135">
        <v>1.9716210391781739</v>
      </c>
      <c r="D37" s="135">
        <v>0.4366226512107047</v>
      </c>
      <c r="E37" s="119">
        <v>6.1698137277193296E-2</v>
      </c>
      <c r="F37" s="12"/>
      <c r="G37" s="12"/>
    </row>
    <row r="38" spans="1:7" x14ac:dyDescent="0.25">
      <c r="A38" s="58" t="str">
        <f t="shared" si="0"/>
        <v>Holz-Stücke-Hzg 100%</v>
      </c>
      <c r="B38" s="146">
        <v>0.28393656743022494</v>
      </c>
      <c r="C38" s="135">
        <v>0.12764921878992549</v>
      </c>
      <c r="D38" s="135">
        <v>0.19506548353517436</v>
      </c>
      <c r="E38" s="119">
        <v>0.18605362545178478</v>
      </c>
      <c r="F38" s="12"/>
      <c r="G38" s="12"/>
    </row>
    <row r="39" spans="1:7" x14ac:dyDescent="0.25">
      <c r="A39" s="58" t="str">
        <f t="shared" si="0"/>
        <v>Holz-Pellet-Hzg 100%</v>
      </c>
      <c r="B39" s="146">
        <v>0.34630467316660785</v>
      </c>
      <c r="C39" s="135">
        <v>0.12857594910783371</v>
      </c>
      <c r="D39" s="135">
        <v>0.29170213989790117</v>
      </c>
      <c r="E39" s="119">
        <v>6.4703362864543923E-2</v>
      </c>
      <c r="F39" s="12"/>
      <c r="G39" s="12"/>
    </row>
    <row r="40" spans="1:7" x14ac:dyDescent="0.25">
      <c r="A40" s="58" t="str">
        <f t="shared" si="0"/>
        <v>Strom-direkt 100%</v>
      </c>
      <c r="B40" s="146">
        <v>0.89426983136207394</v>
      </c>
      <c r="C40" s="135">
        <v>0.3410268103793998</v>
      </c>
      <c r="D40" s="135">
        <v>0.59583378782396357</v>
      </c>
      <c r="E40" s="119">
        <v>4.0562211661056523E-2</v>
      </c>
      <c r="F40" s="12"/>
      <c r="G40" s="12"/>
    </row>
    <row r="41" spans="1:7" x14ac:dyDescent="0.25">
      <c r="A41" s="58" t="str">
        <f t="shared" si="0"/>
        <v>Erdgas-Kochen 100%</v>
      </c>
      <c r="B41" s="146">
        <v>0.28993477917431332</v>
      </c>
      <c r="C41" s="135">
        <v>4.3487929754367334E-2</v>
      </c>
      <c r="D41" s="135">
        <v>0.35360040908699847</v>
      </c>
      <c r="E41" s="119">
        <v>3.6336863842428922E-2</v>
      </c>
      <c r="F41" s="12"/>
      <c r="G41" s="12"/>
    </row>
    <row r="42" spans="1:7" x14ac:dyDescent="0.25">
      <c r="A42" s="58" t="str">
        <f t="shared" si="0"/>
        <v>Gas-HW-klein 100%</v>
      </c>
      <c r="B42" s="146">
        <v>0.15642527509339488</v>
      </c>
      <c r="C42" s="135">
        <v>1.3987902316136286E-2</v>
      </c>
      <c r="D42" s="135">
        <v>0.20001905012721982</v>
      </c>
      <c r="E42" s="119">
        <v>5.5739919962844997E-3</v>
      </c>
      <c r="F42" s="12"/>
      <c r="G42" s="12"/>
    </row>
    <row r="43" spans="1:7" x14ac:dyDescent="0.25">
      <c r="A43" s="58" t="str">
        <f t="shared" si="0"/>
        <v>Gas-HW-mittel 100%</v>
      </c>
      <c r="B43" s="146">
        <v>0.15622728835461616</v>
      </c>
      <c r="C43" s="135">
        <v>1.3890985237519636E-2</v>
      </c>
      <c r="D43" s="135">
        <v>0.19987300770207883</v>
      </c>
      <c r="E43" s="119">
        <v>5.4905189444459405E-3</v>
      </c>
      <c r="F43" s="12"/>
      <c r="G43" s="12"/>
    </row>
    <row r="44" spans="1:7" x14ac:dyDescent="0.25">
      <c r="A44" s="58" t="str">
        <f t="shared" si="0"/>
        <v>Gas-HW-gross 100%</v>
      </c>
      <c r="B44" s="146">
        <v>0.15612784717989917</v>
      </c>
      <c r="C44" s="135">
        <v>1.3842185606560269E-2</v>
      </c>
      <c r="D44" s="135">
        <v>0.19979983907748228</v>
      </c>
      <c r="E44" s="119">
        <v>5.4487518087639646E-3</v>
      </c>
      <c r="F44" s="12"/>
      <c r="G44" s="12"/>
    </row>
    <row r="45" spans="1:7" x14ac:dyDescent="0.25">
      <c r="A45" s="58" t="str">
        <f t="shared" si="0"/>
        <v>Öl-HW-klein 100%</v>
      </c>
      <c r="B45" s="146">
        <v>0.48147469706136586</v>
      </c>
      <c r="C45" s="135">
        <v>0.28622824218675835</v>
      </c>
      <c r="D45" s="135">
        <v>0.27232806467313125</v>
      </c>
      <c r="E45" s="119">
        <v>2.0413297149764347E-2</v>
      </c>
      <c r="F45" s="12"/>
      <c r="G45" s="12"/>
    </row>
    <row r="46" spans="1:7" x14ac:dyDescent="0.25">
      <c r="A46" s="58" t="str">
        <f t="shared" si="0"/>
        <v>Öl-HW-mittel 100%</v>
      </c>
      <c r="B46" s="146">
        <v>0.48127076981826883</v>
      </c>
      <c r="C46" s="135">
        <v>0.28612954828035259</v>
      </c>
      <c r="D46" s="135">
        <v>0.2721760147392136</v>
      </c>
      <c r="E46" s="119">
        <v>2.0328825749070255E-2</v>
      </c>
      <c r="F46" s="12"/>
      <c r="G46" s="12"/>
    </row>
    <row r="47" spans="1:7" x14ac:dyDescent="0.25">
      <c r="A47" s="58" t="str">
        <f t="shared" si="0"/>
        <v>Öl-HW-gross 100%</v>
      </c>
      <c r="B47" s="146">
        <v>0.44304637529136237</v>
      </c>
      <c r="C47" s="135">
        <v>0.28608165353637449</v>
      </c>
      <c r="D47" s="135">
        <v>0.21734401123370578</v>
      </c>
      <c r="E47" s="119">
        <v>2.0287975281669743E-2</v>
      </c>
      <c r="F47" s="12"/>
      <c r="G47" s="12"/>
    </row>
    <row r="48" spans="1:7" x14ac:dyDescent="0.25">
      <c r="A48" s="58" t="str">
        <f t="shared" si="0"/>
        <v>Kohle-Kessel-WSF-Industrie-100%</v>
      </c>
      <c r="B48" s="146">
        <v>1.169703673561074</v>
      </c>
      <c r="C48" s="135">
        <v>0.44561430121004159</v>
      </c>
      <c r="D48" s="135">
        <v>0.68146763042724667</v>
      </c>
      <c r="E48" s="119">
        <v>9.4553183261659124E-2</v>
      </c>
      <c r="F48" s="12"/>
      <c r="G48" s="12"/>
    </row>
    <row r="49" spans="1:20" x14ac:dyDescent="0.25">
      <c r="A49" s="58" t="str">
        <f t="shared" si="0"/>
        <v>Gas-Kessel-Industrie-100%</v>
      </c>
      <c r="B49" s="146">
        <v>0.13733105278407737</v>
      </c>
      <c r="C49" s="135">
        <v>6.7396371394613571E-3</v>
      </c>
      <c r="D49" s="135">
        <v>0.18690249876498791</v>
      </c>
      <c r="E49" s="119">
        <v>4.3180592069271585E-3</v>
      </c>
      <c r="F49" s="12"/>
      <c r="G49" s="12"/>
    </row>
    <row r="50" spans="1:20" x14ac:dyDescent="0.25">
      <c r="A50" s="58" t="str">
        <f t="shared" si="0"/>
        <v>Öl-leicht-Kessel-Industrie-100%</v>
      </c>
      <c r="B50" s="146">
        <v>0.40297337014212448</v>
      </c>
      <c r="C50" s="135">
        <v>0.27761082840583384</v>
      </c>
      <c r="D50" s="135">
        <v>0.17684242328302344</v>
      </c>
      <c r="E50" s="119">
        <v>1.9198338088119615E-2</v>
      </c>
      <c r="F50" s="12"/>
      <c r="G50" s="12"/>
    </row>
    <row r="51" spans="1:20" ht="13.8" thickBot="1" x14ac:dyDescent="0.3">
      <c r="A51" s="110" t="str">
        <f>+A28</f>
        <v>Öl-schwer-Kessel-Industrie-100%</v>
      </c>
      <c r="B51" s="147">
        <v>2.3083736224986469</v>
      </c>
      <c r="C51" s="148">
        <v>1.8821341581919753</v>
      </c>
      <c r="D51" s="148">
        <v>0.6094398386101465</v>
      </c>
      <c r="E51" s="120">
        <v>0.1008598180282496</v>
      </c>
      <c r="F51" s="12"/>
      <c r="G51" s="12"/>
    </row>
    <row r="52" spans="1:20" ht="13.8" thickBot="1" x14ac:dyDescent="0.3">
      <c r="G52" s="12"/>
    </row>
    <row r="53" spans="1:20" ht="15.6" x14ac:dyDescent="0.3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6.2" thickBot="1" x14ac:dyDescent="0.4">
      <c r="A54" s="57" t="str">
        <f>"Option ["&amp;I$5&amp;"/"&amp;I$6&amp;"]"</f>
        <v>Option [g/kWh]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5">
      <c r="A55" s="61" t="str">
        <f>+A$9</f>
        <v>Heizöl-Hzg 100%</v>
      </c>
      <c r="B55" s="138">
        <v>319.42972006373645</v>
      </c>
      <c r="C55" s="139">
        <v>315.71715863255884</v>
      </c>
      <c r="D55" s="69">
        <v>9.0822100103757478E-2</v>
      </c>
      <c r="E55" s="118">
        <v>3.6902853619490807E-3</v>
      </c>
      <c r="F55" s="15"/>
      <c r="G55" s="13"/>
    </row>
    <row r="56" spans="1:20" ht="14.25" customHeight="1" x14ac:dyDescent="0.25">
      <c r="A56" s="58" t="str">
        <f>+A10</f>
        <v>Erdgas-Hzg 100%</v>
      </c>
      <c r="B56" s="140">
        <v>249.98145931989569</v>
      </c>
      <c r="C56" s="141">
        <v>227.91886304830263</v>
      </c>
      <c r="D56" s="14">
        <v>0.71553532282114496</v>
      </c>
      <c r="E56" s="119">
        <v>2.2426903557835188E-3</v>
      </c>
      <c r="F56" s="15"/>
      <c r="G56" s="13"/>
    </row>
    <row r="57" spans="1:20" x14ac:dyDescent="0.25">
      <c r="A57" s="58" t="str">
        <f t="shared" ref="A57:A74" si="1">+A11</f>
        <v>Flüssiggas-Hzg 100%</v>
      </c>
      <c r="B57" s="140">
        <v>276.72764249132211</v>
      </c>
      <c r="C57" s="141">
        <v>273.34270251986072</v>
      </c>
      <c r="D57" s="14">
        <v>9.3039324681755672E-2</v>
      </c>
      <c r="E57" s="119">
        <v>2.2037143593515987E-3</v>
      </c>
      <c r="F57" s="15"/>
      <c r="G57" s="15"/>
      <c r="S57" s="12"/>
      <c r="T57" s="12"/>
    </row>
    <row r="58" spans="1:20" x14ac:dyDescent="0.25">
      <c r="A58" s="58" t="str">
        <f t="shared" si="1"/>
        <v>BrK-Brik-Hzg 100%</v>
      </c>
      <c r="B58" s="140">
        <v>678.95239224473994</v>
      </c>
      <c r="C58" s="141">
        <v>548.70864185982578</v>
      </c>
      <c r="D58" s="14">
        <v>3.8332177574492281</v>
      </c>
      <c r="E58" s="119">
        <v>5.7526757289468121E-2</v>
      </c>
      <c r="F58" s="15"/>
      <c r="G58" s="15"/>
      <c r="S58" s="12"/>
      <c r="T58" s="12"/>
    </row>
    <row r="59" spans="1:20" x14ac:dyDescent="0.25">
      <c r="A59" s="58" t="str">
        <f t="shared" si="1"/>
        <v>StK-Brik-Hzg 100%</v>
      </c>
      <c r="B59" s="140">
        <v>678.95239224473994</v>
      </c>
      <c r="C59" s="141">
        <v>548.70864185982578</v>
      </c>
      <c r="D59" s="14">
        <v>3.8332177574492281</v>
      </c>
      <c r="E59" s="119">
        <v>5.7526757289468121E-2</v>
      </c>
      <c r="F59" s="15"/>
      <c r="G59" s="15"/>
      <c r="S59" s="12"/>
      <c r="T59" s="12"/>
    </row>
    <row r="60" spans="1:20" x14ac:dyDescent="0.25">
      <c r="A60" s="58" t="str">
        <f t="shared" si="1"/>
        <v>StK-Koks-Hzg 100%</v>
      </c>
      <c r="B60" s="140">
        <v>441.34807756780958</v>
      </c>
      <c r="C60" s="141">
        <v>380.40335483691786</v>
      </c>
      <c r="D60" s="14">
        <v>1.9861895221092563</v>
      </c>
      <c r="E60" s="119">
        <v>5.0050744399794175E-3</v>
      </c>
      <c r="F60" s="15"/>
      <c r="G60" s="15"/>
      <c r="S60" s="12"/>
      <c r="T60" s="12"/>
    </row>
    <row r="61" spans="1:20" x14ac:dyDescent="0.25">
      <c r="A61" s="58" t="str">
        <f t="shared" si="1"/>
        <v>Holz-Stücke-Hzg 100%</v>
      </c>
      <c r="B61" s="140">
        <v>18.890833851572268</v>
      </c>
      <c r="C61" s="141">
        <v>7.2437456421654884</v>
      </c>
      <c r="D61" s="14">
        <v>0.33677479801556232</v>
      </c>
      <c r="E61" s="119">
        <v>5.7710820929643275E-3</v>
      </c>
      <c r="F61" s="15"/>
      <c r="G61" s="15"/>
      <c r="S61" s="12"/>
      <c r="T61" s="12"/>
    </row>
    <row r="62" spans="1:20" x14ac:dyDescent="0.25">
      <c r="A62" s="58" t="str">
        <f t="shared" si="1"/>
        <v>Holz-Pellet-Hzg 100%</v>
      </c>
      <c r="B62" s="140">
        <v>26.589440009446591</v>
      </c>
      <c r="C62" s="141">
        <v>23.742474997026196</v>
      </c>
      <c r="D62" s="14">
        <v>4.4440467727655836E-2</v>
      </c>
      <c r="E62" s="119">
        <v>5.6046810666466286E-3</v>
      </c>
      <c r="F62" s="15"/>
      <c r="G62" s="15"/>
      <c r="S62" s="12"/>
      <c r="T62" s="12"/>
    </row>
    <row r="63" spans="1:20" x14ac:dyDescent="0.25">
      <c r="A63" s="58" t="str">
        <f t="shared" si="1"/>
        <v>Strom-direkt 100%</v>
      </c>
      <c r="B63" s="140">
        <v>622.14207159851651</v>
      </c>
      <c r="C63" s="141">
        <v>590.6457685106484</v>
      </c>
      <c r="D63" s="14">
        <v>0.75101504319273882</v>
      </c>
      <c r="E63" s="119">
        <v>3.3053790858224394E-2</v>
      </c>
      <c r="F63" s="15"/>
      <c r="G63" s="15"/>
      <c r="S63" s="12"/>
      <c r="T63" s="12"/>
    </row>
    <row r="64" spans="1:20" x14ac:dyDescent="0.25">
      <c r="A64" s="58" t="str">
        <f t="shared" si="1"/>
        <v>Erdgas-Kochen 100%</v>
      </c>
      <c r="B64" s="140">
        <v>275.51818748791032</v>
      </c>
      <c r="C64" s="141">
        <v>245.29145620339969</v>
      </c>
      <c r="D64" s="14">
        <v>0.90982053879161684</v>
      </c>
      <c r="E64" s="119">
        <v>1.1061157250183973E-2</v>
      </c>
      <c r="F64" s="15"/>
      <c r="G64" s="15"/>
      <c r="S64" s="12"/>
      <c r="T64" s="12"/>
    </row>
    <row r="65" spans="1:20" x14ac:dyDescent="0.25">
      <c r="A65" s="58" t="str">
        <f t="shared" si="1"/>
        <v>Gas-HW-klein 100%</v>
      </c>
      <c r="B65" s="140">
        <v>255.54901991401019</v>
      </c>
      <c r="C65" s="141">
        <v>232.72524671720757</v>
      </c>
      <c r="D65" s="14">
        <v>0.715875578727591</v>
      </c>
      <c r="E65" s="119">
        <v>5.0690151291822375E-3</v>
      </c>
      <c r="F65" s="15"/>
      <c r="G65" s="15"/>
      <c r="S65" s="12"/>
      <c r="T65" s="12"/>
    </row>
    <row r="66" spans="1:20" x14ac:dyDescent="0.25">
      <c r="A66" s="58" t="str">
        <f t="shared" si="1"/>
        <v>Gas-HW-mittel 100%</v>
      </c>
      <c r="B66" s="140">
        <v>255.47555943026197</v>
      </c>
      <c r="C66" s="141">
        <v>232.66069655271232</v>
      </c>
      <c r="D66" s="14">
        <v>0.71558332776921185</v>
      </c>
      <c r="E66" s="119">
        <v>5.0684837518753809E-3</v>
      </c>
      <c r="F66" s="15"/>
      <c r="G66" s="15"/>
      <c r="S66" s="12"/>
      <c r="T66" s="12"/>
    </row>
    <row r="67" spans="1:20" x14ac:dyDescent="0.25">
      <c r="A67" s="58" t="str">
        <f t="shared" si="1"/>
        <v>Gas-HW-gross 100%</v>
      </c>
      <c r="B67" s="140">
        <v>255.43879203908386</v>
      </c>
      <c r="C67" s="141">
        <v>232.62838816781928</v>
      </c>
      <c r="D67" s="14">
        <v>0.71543708419163876</v>
      </c>
      <c r="E67" s="119">
        <v>5.0682169172044924E-3</v>
      </c>
      <c r="F67" s="15"/>
      <c r="G67" s="15"/>
      <c r="S67" s="12"/>
      <c r="T67" s="12"/>
    </row>
    <row r="68" spans="1:20" x14ac:dyDescent="0.25">
      <c r="A68" s="58" t="str">
        <f t="shared" si="1"/>
        <v>Öl-HW-klein 100%</v>
      </c>
      <c r="B68" s="140">
        <v>326.76470989896012</v>
      </c>
      <c r="C68" s="141">
        <v>322.46292388912963</v>
      </c>
      <c r="D68" s="14">
        <v>9.34593790947683E-2</v>
      </c>
      <c r="E68" s="119">
        <v>5.6039824717836074E-3</v>
      </c>
      <c r="F68" s="15"/>
      <c r="G68" s="15"/>
      <c r="S68" s="12"/>
      <c r="T68" s="12"/>
    </row>
    <row r="69" spans="1:20" x14ac:dyDescent="0.25">
      <c r="A69" s="58" t="str">
        <f t="shared" si="1"/>
        <v>Öl-HW-mittel 100%</v>
      </c>
      <c r="B69" s="140">
        <v>326.68862626231783</v>
      </c>
      <c r="C69" s="141">
        <v>322.3958023582357</v>
      </c>
      <c r="D69" s="14">
        <v>9.3165833643017074E-2</v>
      </c>
      <c r="E69" s="119">
        <v>5.6034026920405069E-3</v>
      </c>
      <c r="F69" s="15"/>
      <c r="G69" s="15"/>
      <c r="S69" s="12"/>
      <c r="T69" s="12"/>
    </row>
    <row r="70" spans="1:20" x14ac:dyDescent="0.25">
      <c r="A70" s="58" t="str">
        <f t="shared" si="1"/>
        <v>Öl-HW-gross 100%</v>
      </c>
      <c r="B70" s="140">
        <v>326.65444965559323</v>
      </c>
      <c r="C70" s="141">
        <v>322.3660246902549</v>
      </c>
      <c r="D70" s="14">
        <v>9.3021043811540832E-2</v>
      </c>
      <c r="E70" s="119">
        <v>5.6031974879881532E-3</v>
      </c>
      <c r="F70" s="15"/>
      <c r="G70" s="15"/>
      <c r="S70" s="12"/>
      <c r="T70" s="12"/>
    </row>
    <row r="71" spans="1:20" x14ac:dyDescent="0.25">
      <c r="A71" s="58" t="str">
        <f t="shared" si="1"/>
        <v>Kohle-Kessel-WSF-Industrie-100%</v>
      </c>
      <c r="B71" s="140">
        <v>436.29104580950599</v>
      </c>
      <c r="C71" s="141">
        <v>362.14665264882649</v>
      </c>
      <c r="D71" s="14">
        <v>0.86764192818777086</v>
      </c>
      <c r="E71" s="119">
        <v>0.18155503885200455</v>
      </c>
      <c r="F71" s="15"/>
      <c r="G71" s="15"/>
      <c r="S71" s="12"/>
      <c r="T71" s="12"/>
    </row>
    <row r="72" spans="1:20" x14ac:dyDescent="0.25">
      <c r="A72" s="58" t="str">
        <f t="shared" si="1"/>
        <v>Gas-Kessel-Industrie-100%</v>
      </c>
      <c r="B72" s="140">
        <v>235.18402391133594</v>
      </c>
      <c r="C72" s="141">
        <v>220.69293049641692</v>
      </c>
      <c r="D72" s="14">
        <v>0.44401102109018581</v>
      </c>
      <c r="E72" s="119">
        <v>4.4173821408983452E-3</v>
      </c>
      <c r="F72" s="15"/>
      <c r="G72" s="15"/>
      <c r="S72" s="12"/>
      <c r="T72" s="12"/>
    </row>
    <row r="73" spans="1:20" x14ac:dyDescent="0.25">
      <c r="A73" s="58" t="str">
        <f t="shared" si="1"/>
        <v>Öl-leicht-Kessel-Industrie-100%</v>
      </c>
      <c r="B73" s="140">
        <v>311.27296940257366</v>
      </c>
      <c r="C73" s="141">
        <v>307.86364395535287</v>
      </c>
      <c r="D73" s="14">
        <v>7.4245337578070253E-2</v>
      </c>
      <c r="E73" s="119">
        <v>4.4304937899308627E-3</v>
      </c>
      <c r="G73" s="15"/>
      <c r="S73" s="12"/>
      <c r="T73" s="12"/>
    </row>
    <row r="74" spans="1:20" ht="13.8" thickBot="1" x14ac:dyDescent="0.3">
      <c r="A74" s="59" t="str">
        <f t="shared" si="1"/>
        <v>Öl-schwer-Kessel-Industrie-100%</v>
      </c>
      <c r="B74" s="142">
        <v>325.44875757287809</v>
      </c>
      <c r="C74" s="143">
        <v>320.64337057626642</v>
      </c>
      <c r="D74" s="72">
        <v>8.4166026790567339E-2</v>
      </c>
      <c r="E74" s="120">
        <v>8.6047230371184419E-3</v>
      </c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6.2" thickBot="1" x14ac:dyDescent="0.4">
      <c r="A77" s="57" t="s">
        <v>184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Heizöl-Hzg 100%</v>
      </c>
      <c r="B78" s="68">
        <v>1.1838553168925554</v>
      </c>
      <c r="C78" s="69">
        <v>1.1756228289922235</v>
      </c>
      <c r="D78" s="50">
        <v>8.2324879003320434E-3</v>
      </c>
    </row>
    <row r="79" spans="1:20" x14ac:dyDescent="0.25">
      <c r="A79" s="58" t="str">
        <f t="shared" ref="A79:A97" si="2">+A10</f>
        <v>Erdgas-Hzg 100%</v>
      </c>
      <c r="B79" s="70">
        <v>1.1600704688074881</v>
      </c>
      <c r="C79" s="14">
        <v>1.1534697195392234</v>
      </c>
      <c r="D79" s="51">
        <v>6.6007492682647901E-3</v>
      </c>
    </row>
    <row r="80" spans="1:20" x14ac:dyDescent="0.25">
      <c r="A80" s="58" t="str">
        <f t="shared" si="2"/>
        <v>Flüssiggas-Hzg 100%</v>
      </c>
      <c r="B80" s="70">
        <v>1.1307866461566565</v>
      </c>
      <c r="C80" s="14">
        <v>1.1223934404619849</v>
      </c>
      <c r="D80" s="51">
        <v>8.3932056946717012E-3</v>
      </c>
    </row>
    <row r="81" spans="1:4" x14ac:dyDescent="0.25">
      <c r="A81" s="58" t="str">
        <f t="shared" si="2"/>
        <v>BrK-Brik-Hzg 100%</v>
      </c>
      <c r="B81" s="70">
        <v>1.6608878221594019</v>
      </c>
      <c r="C81" s="14">
        <v>1.6522951150804002</v>
      </c>
      <c r="D81" s="51">
        <v>8.5927070790016748E-3</v>
      </c>
    </row>
    <row r="82" spans="1:4" x14ac:dyDescent="0.25">
      <c r="A82" s="58" t="str">
        <f t="shared" si="2"/>
        <v>StK-Brik-Hzg 100%</v>
      </c>
      <c r="B82" s="70">
        <v>1.6608878221594019</v>
      </c>
      <c r="C82" s="14">
        <v>1.6522951150804002</v>
      </c>
      <c r="D82" s="51">
        <v>8.5927070790016748E-3</v>
      </c>
    </row>
    <row r="83" spans="1:4" x14ac:dyDescent="0.25">
      <c r="A83" s="58" t="str">
        <f t="shared" si="2"/>
        <v>StK-Koks-Hzg 100%</v>
      </c>
      <c r="B83" s="70">
        <v>1.7126167312634282</v>
      </c>
      <c r="C83" s="14">
        <v>1.3909258154504724</v>
      </c>
      <c r="D83" s="51">
        <v>0.32169091581295567</v>
      </c>
    </row>
    <row r="84" spans="1:4" x14ac:dyDescent="0.25">
      <c r="A84" s="58" t="str">
        <f t="shared" si="2"/>
        <v>Holz-Stücke-Hzg 100%</v>
      </c>
      <c r="B84" s="70">
        <v>1.0335434927321083</v>
      </c>
      <c r="C84" s="14">
        <v>2.893943181209312E-2</v>
      </c>
      <c r="D84" s="51">
        <v>1.0046040609200153</v>
      </c>
    </row>
    <row r="85" spans="1:4" x14ac:dyDescent="0.25">
      <c r="A85" s="58" t="str">
        <f t="shared" si="2"/>
        <v>Holz-Pellet-Hzg 100%</v>
      </c>
      <c r="B85" s="70">
        <v>1.1212215652472819</v>
      </c>
      <c r="C85" s="14">
        <v>9.5304242790533983E-2</v>
      </c>
      <c r="D85" s="51">
        <v>1.0259173224567479</v>
      </c>
    </row>
    <row r="86" spans="1:4" x14ac:dyDescent="0.25">
      <c r="A86" s="58" t="str">
        <f t="shared" si="2"/>
        <v>Strom-direkt 100%</v>
      </c>
      <c r="B86" s="70">
        <v>2.8255598374218032</v>
      </c>
      <c r="C86" s="14">
        <v>2.4095802448014547</v>
      </c>
      <c r="D86" s="51">
        <v>0.41597959262034867</v>
      </c>
    </row>
    <row r="87" spans="1:4" x14ac:dyDescent="0.25">
      <c r="A87" s="58" t="str">
        <f t="shared" si="2"/>
        <v>Erdgas-Kochen 100%</v>
      </c>
      <c r="B87" s="70">
        <v>1.2257753080864755</v>
      </c>
      <c r="C87" s="14">
        <v>1.2089870170894526</v>
      </c>
      <c r="D87" s="51">
        <v>1.6788290997022875E-2</v>
      </c>
    </row>
    <row r="88" spans="1:4" x14ac:dyDescent="0.25">
      <c r="A88" s="58" t="str">
        <f t="shared" si="2"/>
        <v>Gas-HW-klein 100%</v>
      </c>
      <c r="B88" s="70">
        <v>1.1839891761880419</v>
      </c>
      <c r="C88" s="14">
        <v>1.173858316049559</v>
      </c>
      <c r="D88" s="51">
        <v>1.0130860138482698E-2</v>
      </c>
    </row>
    <row r="89" spans="1:4" x14ac:dyDescent="0.25">
      <c r="A89" s="58" t="str">
        <f t="shared" si="2"/>
        <v>Gas-HW-mittel 100%</v>
      </c>
      <c r="B89" s="70">
        <v>1.1837289407346263</v>
      </c>
      <c r="C89" s="14">
        <v>1.1736376987276917</v>
      </c>
      <c r="D89" s="51">
        <v>1.0091242006934713E-2</v>
      </c>
    </row>
    <row r="90" spans="1:4" x14ac:dyDescent="0.25">
      <c r="A90" s="58" t="str">
        <f t="shared" si="2"/>
        <v>Gas-HW-gross 100%</v>
      </c>
      <c r="B90" s="70">
        <v>1.183598592696145</v>
      </c>
      <c r="C90" s="14">
        <v>1.1735271630368598</v>
      </c>
      <c r="D90" s="51">
        <v>1.0071429659285301E-2</v>
      </c>
    </row>
    <row r="91" spans="1:4" x14ac:dyDescent="0.25">
      <c r="A91" s="58" t="str">
        <f t="shared" si="2"/>
        <v>Öl-HW-klein 100%</v>
      </c>
      <c r="B91" s="70">
        <v>1.2177479361218506</v>
      </c>
      <c r="C91" s="14">
        <v>1.2045418867669537</v>
      </c>
      <c r="D91" s="51">
        <v>1.3206049354896835E-2</v>
      </c>
    </row>
    <row r="92" spans="1:4" x14ac:dyDescent="0.25">
      <c r="A92" s="58" t="str">
        <f t="shared" si="2"/>
        <v>Öl-HW-mittel 100%</v>
      </c>
      <c r="B92" s="70">
        <v>1.2174835896868166</v>
      </c>
      <c r="C92" s="14">
        <v>1.2043171036132239</v>
      </c>
      <c r="D92" s="51">
        <v>1.3166486073592783E-2</v>
      </c>
    </row>
    <row r="93" spans="1:4" x14ac:dyDescent="0.25">
      <c r="A93" s="58" t="str">
        <f t="shared" si="2"/>
        <v>Öl-HW-gross 100%</v>
      </c>
      <c r="B93" s="70">
        <v>1.2173571164516361</v>
      </c>
      <c r="C93" s="14">
        <v>1.2042102975878914</v>
      </c>
      <c r="D93" s="51">
        <v>1.3146818863744785E-2</v>
      </c>
    </row>
    <row r="94" spans="1:4" x14ac:dyDescent="0.25">
      <c r="A94" s="58" t="str">
        <f t="shared" si="2"/>
        <v>Kohle-Kessel-WSF-Industrie-100%</v>
      </c>
      <c r="B94" s="70">
        <v>1.1139327507769914</v>
      </c>
      <c r="C94" s="14">
        <v>1.1085458590269459</v>
      </c>
      <c r="D94" s="51">
        <v>5.3868917500452633E-3</v>
      </c>
    </row>
    <row r="95" spans="1:4" x14ac:dyDescent="0.25">
      <c r="A95" s="58" t="str">
        <f t="shared" si="2"/>
        <v>Gas-Kessel-Industrie-100%</v>
      </c>
      <c r="B95" s="70">
        <v>1.1228921681857889</v>
      </c>
      <c r="C95" s="14">
        <v>1.1211248304219295</v>
      </c>
      <c r="D95" s="51">
        <v>1.7673377638596317E-3</v>
      </c>
    </row>
    <row r="96" spans="1:4" x14ac:dyDescent="0.25">
      <c r="A96" s="58" t="str">
        <f t="shared" si="2"/>
        <v>Öl-leicht-Kessel-Industrie-100%</v>
      </c>
      <c r="B96" s="70">
        <v>1.1478866106854779</v>
      </c>
      <c r="C96" s="14">
        <v>1.1449607605389136</v>
      </c>
      <c r="D96" s="51">
        <v>2.9258501465642384E-3</v>
      </c>
    </row>
    <row r="97" spans="1:9" ht="13.8" thickBot="1" x14ac:dyDescent="0.3">
      <c r="A97" s="59" t="str">
        <f t="shared" si="2"/>
        <v>Öl-schwer-Kessel-Industrie-100%</v>
      </c>
      <c r="B97" s="71">
        <v>1.127087803075393</v>
      </c>
      <c r="C97" s="72">
        <v>1.1244373826364544</v>
      </c>
      <c r="D97" s="53">
        <v>2.6504204389386438E-3</v>
      </c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185</v>
      </c>
      <c r="D100" s="15"/>
      <c r="E100" s="15"/>
      <c r="F100" s="15"/>
    </row>
    <row r="101" spans="1:9" x14ac:dyDescent="0.25">
      <c r="A101" s="61" t="str">
        <f>+A9</f>
        <v>Heizöl-Hzg 100%</v>
      </c>
      <c r="B101" s="81">
        <v>4.4032647885655212E-4</v>
      </c>
    </row>
    <row r="102" spans="1:9" x14ac:dyDescent="0.25">
      <c r="A102" s="58" t="str">
        <f t="shared" ref="A102:A120" si="3">+A10</f>
        <v>Erdgas-Hzg 100%</v>
      </c>
      <c r="B102" s="76">
        <v>3.2558562108288335E-4</v>
      </c>
      <c r="G102" s="15"/>
      <c r="H102" s="15"/>
      <c r="I102" s="15"/>
    </row>
    <row r="103" spans="1:9" x14ac:dyDescent="0.25">
      <c r="A103" s="58" t="str">
        <f t="shared" si="3"/>
        <v>Flüssiggas-Hzg 100%</v>
      </c>
      <c r="B103" s="76">
        <v>4.7931499902770198E-4</v>
      </c>
    </row>
    <row r="104" spans="1:9" x14ac:dyDescent="0.25">
      <c r="A104" s="58" t="str">
        <f t="shared" si="3"/>
        <v>BrK-Brik-Hzg 100%</v>
      </c>
      <c r="B104" s="76">
        <v>4.5192715199360523E-4</v>
      </c>
    </row>
    <row r="105" spans="1:9" x14ac:dyDescent="0.25">
      <c r="A105" s="58" t="str">
        <f t="shared" si="3"/>
        <v>StK-Brik-Hzg 100%</v>
      </c>
      <c r="B105" s="76">
        <v>4.5192715199360523E-4</v>
      </c>
    </row>
    <row r="106" spans="1:9" x14ac:dyDescent="0.25">
      <c r="A106" s="58" t="str">
        <f t="shared" si="3"/>
        <v>StK-Koks-Hzg 100%</v>
      </c>
      <c r="B106" s="76">
        <v>8.2242724110061292E-4</v>
      </c>
    </row>
    <row r="107" spans="1:9" x14ac:dyDescent="0.25">
      <c r="A107" s="58" t="str">
        <f t="shared" si="3"/>
        <v>Holz-Stücke-Hzg 100%</v>
      </c>
      <c r="B107" s="76">
        <v>1.0565756124719487E-3</v>
      </c>
    </row>
    <row r="108" spans="1:9" x14ac:dyDescent="0.25">
      <c r="A108" s="58" t="str">
        <f t="shared" si="3"/>
        <v>Holz-Pellet-Hzg 100%</v>
      </c>
      <c r="B108" s="76">
        <v>1.2982071979507691E-3</v>
      </c>
    </row>
    <row r="109" spans="1:9" x14ac:dyDescent="0.25">
      <c r="A109" s="58" t="str">
        <f t="shared" si="3"/>
        <v>Strom-direkt 100%</v>
      </c>
      <c r="B109" s="76">
        <v>2.9875686764708208E-2</v>
      </c>
    </row>
    <row r="110" spans="1:9" x14ac:dyDescent="0.25">
      <c r="A110" s="58" t="str">
        <f t="shared" si="3"/>
        <v>Erdgas-Kochen 100%</v>
      </c>
      <c r="B110" s="76">
        <v>-3.9222175510744645E-6</v>
      </c>
    </row>
    <row r="111" spans="1:9" x14ac:dyDescent="0.25">
      <c r="A111" s="58" t="str">
        <f t="shared" si="3"/>
        <v>Gas-HW-klein 100%</v>
      </c>
      <c r="B111" s="76">
        <v>6.1746581097158598E-4</v>
      </c>
    </row>
    <row r="112" spans="1:9" x14ac:dyDescent="0.25">
      <c r="A112" s="58" t="str">
        <f t="shared" si="3"/>
        <v>Gas-HW-mittel 100%</v>
      </c>
      <c r="B112" s="76">
        <v>6.1757109234332117E-4</v>
      </c>
    </row>
    <row r="113" spans="1:2" x14ac:dyDescent="0.25">
      <c r="A113" s="58" t="str">
        <f t="shared" si="3"/>
        <v>Gas-HW-gross 100%</v>
      </c>
      <c r="B113" s="76">
        <v>6.1762370825682025E-4</v>
      </c>
    </row>
    <row r="114" spans="1:2" x14ac:dyDescent="0.25">
      <c r="A114" s="58" t="str">
        <f t="shared" si="3"/>
        <v>Öl-HW-klein 100%</v>
      </c>
      <c r="B114" s="76">
        <v>8.8185324253213027E-4</v>
      </c>
    </row>
    <row r="115" spans="1:2" x14ac:dyDescent="0.25">
      <c r="A115" s="58" t="str">
        <f t="shared" si="3"/>
        <v>Öl-HW-mittel 100%</v>
      </c>
      <c r="B115" s="76">
        <v>8.819667924816018E-4</v>
      </c>
    </row>
    <row r="116" spans="1:2" x14ac:dyDescent="0.25">
      <c r="A116" s="58" t="str">
        <f t="shared" si="3"/>
        <v>Öl-HW-gross 100%</v>
      </c>
      <c r="B116" s="76">
        <v>8.8202927494030218E-4</v>
      </c>
    </row>
    <row r="117" spans="1:2" x14ac:dyDescent="0.25">
      <c r="A117" s="58" t="str">
        <f t="shared" si="3"/>
        <v>Kohle-Kessel-WSF-Industrie-100%</v>
      </c>
      <c r="B117" s="76">
        <v>1.0360829780128344E-4</v>
      </c>
    </row>
    <row r="118" spans="1:2" x14ac:dyDescent="0.25">
      <c r="A118" s="58" t="str">
        <f t="shared" si="3"/>
        <v>Gas-Kessel-Industrie-100%</v>
      </c>
      <c r="B118" s="76">
        <v>3.2713536342562102E-5</v>
      </c>
    </row>
    <row r="119" spans="1:2" x14ac:dyDescent="0.25">
      <c r="A119" s="58" t="str">
        <f t="shared" si="3"/>
        <v>Öl-leicht-Kessel-Industrie-100%</v>
      </c>
      <c r="B119" s="76">
        <v>1.4857827012022145E-4</v>
      </c>
    </row>
    <row r="120" spans="1:2" ht="13.8" thickBot="1" x14ac:dyDescent="0.3">
      <c r="A120" s="59" t="str">
        <f t="shared" si="3"/>
        <v>Öl-schwer-Kessel-Industrie-100%</v>
      </c>
      <c r="B120" s="77">
        <v>6.3785239943652688E-5</v>
      </c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15">
    <mergeCell ref="A5:A6"/>
    <mergeCell ref="B3:G3"/>
    <mergeCell ref="B4:G4"/>
    <mergeCell ref="B5:G5"/>
    <mergeCell ref="B6:G6"/>
    <mergeCell ref="B16:G16"/>
    <mergeCell ref="B17:G17"/>
    <mergeCell ref="B12:G12"/>
    <mergeCell ref="B13:G13"/>
    <mergeCell ref="B14:G14"/>
    <mergeCell ref="B15:G15"/>
    <mergeCell ref="B8:G8"/>
    <mergeCell ref="B9:G9"/>
    <mergeCell ref="B10:G10"/>
    <mergeCell ref="B11:G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indexed="51"/>
  </sheetPr>
  <dimension ref="A1:T146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20.21875" customWidth="1"/>
    <col min="8" max="10" width="11.5546875" bestFit="1" customWidth="1"/>
  </cols>
  <sheetData>
    <row r="1" spans="1:11" ht="15.75" customHeight="1" x14ac:dyDescent="0.3">
      <c r="A1" s="189" t="str">
        <f>"Ergebnisse aus GEMIS "&amp;Einführung!F3</f>
        <v>Ergebnisse aus GEMIS Version 4.95</v>
      </c>
      <c r="B1" s="2"/>
      <c r="C1" s="20" t="s">
        <v>225</v>
      </c>
      <c r="D1" s="2"/>
      <c r="E1" s="2"/>
      <c r="F1" s="2"/>
      <c r="G1" s="2"/>
    </row>
    <row r="2" spans="1:11" x14ac:dyDescent="0.25">
      <c r="A2" s="1"/>
      <c r="B2" s="2"/>
      <c r="C2" s="2"/>
      <c r="D2" s="2"/>
      <c r="E2" s="2"/>
      <c r="F2" s="2"/>
      <c r="G2" s="2"/>
    </row>
    <row r="3" spans="1:11" x14ac:dyDescent="0.25">
      <c r="A3" s="5" t="s">
        <v>67</v>
      </c>
      <c r="B3" s="241" t="s">
        <v>315</v>
      </c>
      <c r="C3" s="242"/>
      <c r="D3" s="242"/>
      <c r="E3" s="242"/>
      <c r="F3" s="242"/>
      <c r="G3" s="243"/>
    </row>
    <row r="4" spans="1:11" ht="51.75" customHeight="1" x14ac:dyDescent="0.25">
      <c r="A4" s="43" t="s">
        <v>68</v>
      </c>
      <c r="B4" s="225" t="s">
        <v>442</v>
      </c>
      <c r="C4" s="226"/>
      <c r="D4" s="226"/>
      <c r="E4" s="226"/>
      <c r="F4" s="226"/>
      <c r="G4" s="227"/>
      <c r="H4" s="18"/>
      <c r="I4" s="18"/>
      <c r="J4" s="18"/>
      <c r="K4" s="18"/>
    </row>
    <row r="5" spans="1:11" x14ac:dyDescent="0.25">
      <c r="A5" s="35" t="s">
        <v>69</v>
      </c>
      <c r="B5" s="210" t="s">
        <v>70</v>
      </c>
      <c r="C5" s="211"/>
      <c r="D5" s="211"/>
      <c r="E5" s="211"/>
      <c r="F5" s="211"/>
      <c r="G5" s="212"/>
      <c r="I5" t="s">
        <v>176</v>
      </c>
    </row>
    <row r="6" spans="1:11" ht="17.25" customHeight="1" x14ac:dyDescent="0.3">
      <c r="A6" s="19"/>
      <c r="B6" s="213"/>
      <c r="C6" s="214"/>
      <c r="D6" s="214"/>
      <c r="E6" s="214"/>
      <c r="F6" s="214"/>
      <c r="G6" s="215"/>
      <c r="H6" s="3"/>
      <c r="I6" t="s">
        <v>209</v>
      </c>
      <c r="J6" s="7"/>
    </row>
    <row r="7" spans="1:11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1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1" x14ac:dyDescent="0.25">
      <c r="A9" s="93" t="s">
        <v>261</v>
      </c>
      <c r="B9" s="244" t="s">
        <v>428</v>
      </c>
      <c r="C9" s="236"/>
      <c r="D9" s="236"/>
      <c r="E9" s="236"/>
      <c r="F9" s="236"/>
      <c r="G9" s="236"/>
      <c r="H9" s="94">
        <v>2010</v>
      </c>
      <c r="J9" s="3"/>
    </row>
    <row r="10" spans="1:11" ht="13.5" customHeight="1" x14ac:dyDescent="0.3">
      <c r="A10" s="82" t="s">
        <v>477</v>
      </c>
      <c r="B10" s="245" t="s">
        <v>443</v>
      </c>
      <c r="C10" s="234"/>
      <c r="D10" s="234"/>
      <c r="E10" s="234"/>
      <c r="F10" s="234"/>
      <c r="G10" s="234"/>
      <c r="H10" s="85">
        <v>2010</v>
      </c>
      <c r="J10" s="7"/>
    </row>
    <row r="11" spans="1:11" x14ac:dyDescent="0.25">
      <c r="A11" s="82" t="s">
        <v>262</v>
      </c>
      <c r="B11" s="234" t="s">
        <v>2</v>
      </c>
      <c r="C11" s="234"/>
      <c r="D11" s="234"/>
      <c r="E11" s="234"/>
      <c r="F11" s="234"/>
      <c r="G11" s="234"/>
      <c r="H11" s="85">
        <v>2010</v>
      </c>
      <c r="J11" s="3"/>
    </row>
    <row r="12" spans="1:11" x14ac:dyDescent="0.25">
      <c r="A12" s="82" t="s">
        <v>355</v>
      </c>
      <c r="B12" s="234" t="s">
        <v>316</v>
      </c>
      <c r="C12" s="234"/>
      <c r="D12" s="234"/>
      <c r="E12" s="234"/>
      <c r="F12" s="234"/>
      <c r="G12" s="234"/>
      <c r="H12" s="85">
        <v>2010</v>
      </c>
      <c r="J12" s="3"/>
    </row>
    <row r="13" spans="1:11" x14ac:dyDescent="0.25">
      <c r="A13" s="82" t="s">
        <v>263</v>
      </c>
      <c r="B13" s="234" t="s">
        <v>3</v>
      </c>
      <c r="C13" s="234"/>
      <c r="D13" s="234"/>
      <c r="E13" s="234"/>
      <c r="F13" s="234"/>
      <c r="G13" s="234"/>
      <c r="H13" s="85">
        <v>2010</v>
      </c>
    </row>
    <row r="14" spans="1:11" x14ac:dyDescent="0.25">
      <c r="A14" s="82" t="s">
        <v>264</v>
      </c>
      <c r="B14" s="234" t="s">
        <v>4</v>
      </c>
      <c r="C14" s="234"/>
      <c r="D14" s="234"/>
      <c r="E14" s="234"/>
      <c r="F14" s="234"/>
      <c r="G14" s="234"/>
      <c r="H14" s="85">
        <v>2010</v>
      </c>
    </row>
    <row r="15" spans="1:11" x14ac:dyDescent="0.25">
      <c r="A15" s="82" t="s">
        <v>265</v>
      </c>
      <c r="B15" s="234" t="s">
        <v>5</v>
      </c>
      <c r="C15" s="234"/>
      <c r="D15" s="234"/>
      <c r="E15" s="234"/>
      <c r="F15" s="234"/>
      <c r="G15" s="234"/>
      <c r="H15" s="85">
        <v>2010</v>
      </c>
    </row>
    <row r="16" spans="1:11" x14ac:dyDescent="0.25">
      <c r="A16" s="82" t="s">
        <v>266</v>
      </c>
      <c r="B16" s="234" t="s">
        <v>6</v>
      </c>
      <c r="C16" s="234"/>
      <c r="D16" s="234"/>
      <c r="E16" s="234"/>
      <c r="F16" s="234"/>
      <c r="G16" s="234"/>
      <c r="H16" s="85">
        <v>2010</v>
      </c>
      <c r="I16" s="10"/>
    </row>
    <row r="17" spans="1:12" x14ac:dyDescent="0.25">
      <c r="A17" s="82" t="s">
        <v>56</v>
      </c>
      <c r="B17" s="234" t="s">
        <v>317</v>
      </c>
      <c r="C17" s="234"/>
      <c r="D17" s="234"/>
      <c r="E17" s="234"/>
      <c r="F17" s="234"/>
      <c r="G17" s="234"/>
      <c r="H17" s="85">
        <v>2010</v>
      </c>
    </row>
    <row r="18" spans="1:12" x14ac:dyDescent="0.25">
      <c r="A18" s="82" t="s">
        <v>267</v>
      </c>
      <c r="B18" s="234" t="s">
        <v>7</v>
      </c>
      <c r="C18" s="234"/>
      <c r="D18" s="234"/>
      <c r="E18" s="234"/>
      <c r="F18" s="234"/>
      <c r="G18" s="234"/>
      <c r="H18" s="85">
        <v>2010</v>
      </c>
      <c r="L18" s="10"/>
    </row>
    <row r="19" spans="1:12" x14ac:dyDescent="0.25">
      <c r="A19" s="82" t="s">
        <v>268</v>
      </c>
      <c r="B19" s="234" t="s">
        <v>15</v>
      </c>
      <c r="C19" s="234"/>
      <c r="D19" s="234"/>
      <c r="E19" s="234"/>
      <c r="F19" s="234"/>
      <c r="G19" s="234"/>
      <c r="H19" s="85">
        <v>2010</v>
      </c>
      <c r="K19" s="10"/>
    </row>
    <row r="20" spans="1:12" x14ac:dyDescent="0.25">
      <c r="A20" s="82" t="s">
        <v>57</v>
      </c>
      <c r="B20" s="234" t="s">
        <v>8</v>
      </c>
      <c r="C20" s="234"/>
      <c r="D20" s="234"/>
      <c r="E20" s="234"/>
      <c r="F20" s="234"/>
      <c r="G20" s="234"/>
      <c r="H20" s="85">
        <v>2010</v>
      </c>
    </row>
    <row r="21" spans="1:12" x14ac:dyDescent="0.25">
      <c r="A21" s="82" t="s">
        <v>269</v>
      </c>
      <c r="B21" s="234" t="s">
        <v>9</v>
      </c>
      <c r="C21" s="234"/>
      <c r="D21" s="234"/>
      <c r="E21" s="234"/>
      <c r="F21" s="234"/>
      <c r="G21" s="234"/>
      <c r="H21" s="85">
        <v>2010</v>
      </c>
    </row>
    <row r="22" spans="1:12" x14ac:dyDescent="0.25">
      <c r="A22" s="82" t="s">
        <v>270</v>
      </c>
      <c r="B22" s="234" t="s">
        <v>10</v>
      </c>
      <c r="C22" s="234"/>
      <c r="D22" s="234"/>
      <c r="E22" s="234"/>
      <c r="F22" s="234"/>
      <c r="G22" s="234"/>
      <c r="H22" s="85">
        <v>2010</v>
      </c>
    </row>
    <row r="23" spans="1:12" x14ac:dyDescent="0.25">
      <c r="A23" s="82" t="s">
        <v>271</v>
      </c>
      <c r="B23" s="234" t="s">
        <v>11</v>
      </c>
      <c r="C23" s="234"/>
      <c r="D23" s="234"/>
      <c r="E23" s="234"/>
      <c r="F23" s="234"/>
      <c r="G23" s="234"/>
      <c r="H23" s="85">
        <v>2010</v>
      </c>
    </row>
    <row r="24" spans="1:12" x14ac:dyDescent="0.25">
      <c r="A24" s="82" t="s">
        <v>272</v>
      </c>
      <c r="B24" s="234" t="s">
        <v>12</v>
      </c>
      <c r="C24" s="234"/>
      <c r="D24" s="234"/>
      <c r="E24" s="234"/>
      <c r="F24" s="234"/>
      <c r="G24" s="234"/>
      <c r="H24" s="85">
        <v>2010</v>
      </c>
    </row>
    <row r="25" spans="1:12" x14ac:dyDescent="0.25">
      <c r="A25" s="83" t="s">
        <v>273</v>
      </c>
      <c r="B25" s="234" t="s">
        <v>13</v>
      </c>
      <c r="C25" s="234"/>
      <c r="D25" s="234"/>
      <c r="E25" s="234"/>
      <c r="F25" s="234"/>
      <c r="G25" s="234"/>
      <c r="H25" s="85">
        <v>2010</v>
      </c>
    </row>
    <row r="26" spans="1:12" x14ac:dyDescent="0.25">
      <c r="A26" s="83" t="s">
        <v>274</v>
      </c>
      <c r="B26" s="234" t="s">
        <v>16</v>
      </c>
      <c r="C26" s="234"/>
      <c r="D26" s="234"/>
      <c r="E26" s="234"/>
      <c r="F26" s="234"/>
      <c r="G26" s="234"/>
      <c r="H26" s="85">
        <v>2010</v>
      </c>
    </row>
    <row r="27" spans="1:12" x14ac:dyDescent="0.25">
      <c r="A27" s="83" t="s">
        <v>275</v>
      </c>
      <c r="B27" s="234" t="s">
        <v>17</v>
      </c>
      <c r="C27" s="234"/>
      <c r="D27" s="234"/>
      <c r="E27" s="234"/>
      <c r="F27" s="234"/>
      <c r="G27" s="234"/>
      <c r="H27" s="85">
        <v>2010</v>
      </c>
    </row>
    <row r="28" spans="1:12" ht="13.8" thickBot="1" x14ac:dyDescent="0.3">
      <c r="A28" s="84" t="s">
        <v>276</v>
      </c>
      <c r="B28" s="237" t="s">
        <v>14</v>
      </c>
      <c r="C28" s="237"/>
      <c r="D28" s="237"/>
      <c r="E28" s="237"/>
      <c r="F28" s="237"/>
      <c r="G28" s="237"/>
      <c r="H28" s="34">
        <v>2010</v>
      </c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56" t="s">
        <v>82</v>
      </c>
      <c r="B30" s="54" t="s">
        <v>83</v>
      </c>
      <c r="C30" s="45"/>
      <c r="D30" s="45"/>
      <c r="E30" s="46"/>
      <c r="G30" s="2"/>
    </row>
    <row r="31" spans="1:12" ht="16.2" thickBot="1" x14ac:dyDescent="0.4">
      <c r="A31" s="57" t="str">
        <f>"Option ["&amp;I$5&amp;"/"&amp;I$6&amp;"]"</f>
        <v>Option [g/kWh]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5">
      <c r="A32" s="61" t="str">
        <f>+A9</f>
        <v>Stromnetz-lokal</v>
      </c>
      <c r="B32" s="144">
        <v>0.8670763837355332</v>
      </c>
      <c r="C32" s="145">
        <v>0.33145041976401718</v>
      </c>
      <c r="D32" s="145">
        <v>0.57452918688031251</v>
      </c>
      <c r="E32" s="118">
        <v>3.6828808203689785E-2</v>
      </c>
      <c r="F32" s="12"/>
    </row>
    <row r="33" spans="1:7" ht="14.25" customHeight="1" x14ac:dyDescent="0.25">
      <c r="A33" s="58" t="str">
        <f>+A10</f>
        <v>Strom-KW-Park mix</v>
      </c>
      <c r="B33" s="146">
        <v>0.83726053560619373</v>
      </c>
      <c r="C33" s="135">
        <v>0.31879975410583927</v>
      </c>
      <c r="D33" s="135">
        <v>0.55566485691478906</v>
      </c>
      <c r="E33" s="119">
        <v>3.3880159850780169E-2</v>
      </c>
      <c r="F33" s="12"/>
    </row>
    <row r="34" spans="1:7" x14ac:dyDescent="0.25">
      <c r="A34" s="58" t="str">
        <f>+A11</f>
        <v>Import-Steinkohle-Kraftwerk</v>
      </c>
      <c r="B34" s="146">
        <v>1.1732669976585455</v>
      </c>
      <c r="C34" s="135">
        <v>0.59445837279050728</v>
      </c>
      <c r="D34" s="135">
        <v>0.78135553107335021</v>
      </c>
      <c r="E34" s="119">
        <v>9.0192546652399036E-2</v>
      </c>
      <c r="F34" s="12"/>
      <c r="G34" s="12"/>
    </row>
    <row r="35" spans="1:7" x14ac:dyDescent="0.25">
      <c r="A35" s="58" t="str">
        <f>+A12</f>
        <v>Braunkohle-Kraftwerk</v>
      </c>
      <c r="B35" s="146">
        <v>0.4580162872589677</v>
      </c>
      <c r="C35" s="135">
        <v>0.19021195961233026</v>
      </c>
      <c r="D35" s="135">
        <v>0.3657955374834484</v>
      </c>
      <c r="E35" s="119">
        <v>4.1577783322375848E-2</v>
      </c>
      <c r="F35" s="12"/>
      <c r="G35" s="12"/>
    </row>
    <row r="36" spans="1:7" x14ac:dyDescent="0.25">
      <c r="A36" s="58" t="str">
        <f t="shared" ref="A36:A51" si="0">+A13</f>
        <v>Erdgas-GuD-Kraftwerk</v>
      </c>
      <c r="B36" s="146">
        <v>0.40151325626948098</v>
      </c>
      <c r="C36" s="135">
        <v>1.2281435815606661E-2</v>
      </c>
      <c r="D36" s="135">
        <v>0.55786610962985383</v>
      </c>
      <c r="E36" s="119">
        <v>1.056809541827116E-2</v>
      </c>
      <c r="F36" s="12"/>
      <c r="G36" s="12"/>
    </row>
    <row r="37" spans="1:7" x14ac:dyDescent="0.25">
      <c r="A37" s="58" t="str">
        <f t="shared" si="0"/>
        <v>Erdgas-BHKW 50 kW</v>
      </c>
      <c r="B37" s="146">
        <v>0.42086366915167733</v>
      </c>
      <c r="C37" s="135">
        <v>1.3194947900628662E-2</v>
      </c>
      <c r="D37" s="135">
        <v>0.58428561299921378</v>
      </c>
      <c r="E37" s="119">
        <v>1.8751040949435475E-2</v>
      </c>
      <c r="F37" s="12"/>
      <c r="G37" s="12"/>
    </row>
    <row r="38" spans="1:7" x14ac:dyDescent="0.25">
      <c r="A38" s="58" t="str">
        <f t="shared" si="0"/>
        <v>Erdgas-BHKW 500 kW</v>
      </c>
      <c r="B38" s="146">
        <v>0.39662166380802338</v>
      </c>
      <c r="C38" s="135">
        <v>1.2446265627612583E-2</v>
      </c>
      <c r="D38" s="135">
        <v>0.55061008866063865</v>
      </c>
      <c r="E38" s="119">
        <v>1.7698989661464243E-2</v>
      </c>
      <c r="F38" s="12"/>
      <c r="G38" s="12"/>
    </row>
    <row r="39" spans="1:7" x14ac:dyDescent="0.25">
      <c r="A39" s="58" t="str">
        <f t="shared" si="0"/>
        <v>Erdgas-GuD-HKW 100 MW</v>
      </c>
      <c r="B39" s="146">
        <v>0.45315715708602572</v>
      </c>
      <c r="C39" s="135">
        <v>1.1183980183473051E-2</v>
      </c>
      <c r="D39" s="135">
        <v>0.63371244800658966</v>
      </c>
      <c r="E39" s="119">
        <v>9.5979186197960985E-3</v>
      </c>
      <c r="F39" s="12"/>
      <c r="G39" s="12"/>
    </row>
    <row r="40" spans="1:7" x14ac:dyDescent="0.25">
      <c r="A40" s="58" t="str">
        <f t="shared" si="0"/>
        <v>Atomkraftwerk (AKW)</v>
      </c>
      <c r="B40" s="146">
        <v>0.14534358761554378</v>
      </c>
      <c r="C40" s="135">
        <v>4.7887000362218789E-2</v>
      </c>
      <c r="D40" s="135">
        <v>0.1281288420440064</v>
      </c>
      <c r="E40" s="119">
        <v>1.5345793491791781E-2</v>
      </c>
      <c r="F40" s="12"/>
      <c r="G40" s="12"/>
    </row>
    <row r="41" spans="1:7" x14ac:dyDescent="0.25">
      <c r="A41" s="58" t="str">
        <f t="shared" si="0"/>
        <v>Wasser-Kraftwerk &gt; 10 MW</v>
      </c>
      <c r="B41" s="146">
        <v>6.8805490998446565E-3</v>
      </c>
      <c r="C41" s="135">
        <v>1.6089034712107623E-3</v>
      </c>
      <c r="D41" s="135">
        <v>7.4608377560472757E-3</v>
      </c>
      <c r="E41" s="119">
        <v>1.6088328719187561E-3</v>
      </c>
      <c r="F41" s="12"/>
      <c r="G41" s="12"/>
    </row>
    <row r="42" spans="1:7" x14ac:dyDescent="0.25">
      <c r="A42" s="58" t="str">
        <f t="shared" si="0"/>
        <v>Wind Park onshore</v>
      </c>
      <c r="B42" s="146">
        <v>2.556834656615151E-2</v>
      </c>
      <c r="C42" s="135">
        <v>1.1924089866561778E-2</v>
      </c>
      <c r="D42" s="135">
        <v>1.9253908381122356E-2</v>
      </c>
      <c r="E42" s="119">
        <v>8.2265225160704034E-3</v>
      </c>
      <c r="F42" s="12"/>
      <c r="G42" s="12"/>
    </row>
    <row r="43" spans="1:7" x14ac:dyDescent="0.25">
      <c r="A43" s="58" t="str">
        <f t="shared" si="0"/>
        <v>Solar-PV (monokristallin)</v>
      </c>
      <c r="B43" s="146">
        <v>0.15951237944227553</v>
      </c>
      <c r="C43" s="135">
        <v>6.6817716640023353E-2</v>
      </c>
      <c r="D43" s="135">
        <v>0.1165968357092039</v>
      </c>
      <c r="E43" s="119">
        <v>2.4480347176301879E-2</v>
      </c>
      <c r="F43" s="12"/>
      <c r="G43" s="12"/>
    </row>
    <row r="44" spans="1:7" x14ac:dyDescent="0.25">
      <c r="A44" s="58" t="str">
        <f t="shared" si="0"/>
        <v>Solar-PV (polykristallin)</v>
      </c>
      <c r="B44" s="146">
        <v>0.11004236283807982</v>
      </c>
      <c r="C44" s="135">
        <v>5.5113119310765048E-2</v>
      </c>
      <c r="D44" s="135">
        <v>7.0063715601070817E-2</v>
      </c>
      <c r="E44" s="119">
        <v>2.3237469044798547E-2</v>
      </c>
      <c r="F44" s="12"/>
      <c r="G44" s="12"/>
    </row>
    <row r="45" spans="1:7" x14ac:dyDescent="0.25">
      <c r="A45" s="58" t="str">
        <f t="shared" si="0"/>
        <v>Geothermie (ORC)</v>
      </c>
      <c r="B45" s="146">
        <v>0.14210020507343329</v>
      </c>
      <c r="C45" s="135">
        <v>5.3248799437210101E-2</v>
      </c>
      <c r="D45" s="135">
        <v>9.9121188464912025E-2</v>
      </c>
      <c r="E45" s="119">
        <v>1.0116381726060565E-2</v>
      </c>
      <c r="F45" s="12"/>
      <c r="G45" s="12"/>
    </row>
    <row r="46" spans="1:7" x14ac:dyDescent="0.25">
      <c r="A46" s="58" t="str">
        <f t="shared" si="0"/>
        <v>Deponiegas-GM</v>
      </c>
      <c r="B46" s="146">
        <v>0.67035902607952946</v>
      </c>
      <c r="C46" s="135">
        <v>0.22538254724720186</v>
      </c>
      <c r="D46" s="135">
        <v>0.63910304552420949</v>
      </c>
      <c r="E46" s="119">
        <v>3.1959090299879729E-3</v>
      </c>
      <c r="F46" s="12"/>
      <c r="G46" s="12"/>
    </row>
    <row r="47" spans="1:7" x14ac:dyDescent="0.25">
      <c r="A47" s="58" t="str">
        <f t="shared" si="0"/>
        <v>Klärgas-BHKW</v>
      </c>
      <c r="B47" s="146">
        <v>0.28853457621362438</v>
      </c>
      <c r="C47" s="135">
        <v>2.2060642595555797E-7</v>
      </c>
      <c r="D47" s="135">
        <v>0.41441108455231213</v>
      </c>
      <c r="E47" s="119">
        <v>1.1511707589823268E-2</v>
      </c>
      <c r="F47" s="12"/>
      <c r="G47" s="12"/>
    </row>
    <row r="48" spans="1:7" x14ac:dyDescent="0.25">
      <c r="A48" s="58" t="str">
        <f t="shared" si="0"/>
        <v>Biogas-Gülle-BHKW</v>
      </c>
      <c r="B48" s="146">
        <v>0.5361845551482286</v>
      </c>
      <c r="C48" s="135">
        <v>0.17695167447015919</v>
      </c>
      <c r="D48" s="135">
        <v>0.50224256842288406</v>
      </c>
      <c r="E48" s="119">
        <v>1.5826676585315606E-2</v>
      </c>
      <c r="F48" s="12"/>
      <c r="G48" s="12"/>
    </row>
    <row r="49" spans="1:20" x14ac:dyDescent="0.25">
      <c r="A49" s="58" t="str">
        <f t="shared" si="0"/>
        <v>Biogas-Mais-BHKW</v>
      </c>
      <c r="B49" s="146">
        <v>4.3875155254870286</v>
      </c>
      <c r="C49" s="135">
        <v>0.23484289166596051</v>
      </c>
      <c r="D49" s="135">
        <v>0.79677901299000664</v>
      </c>
      <c r="E49" s="119">
        <v>5.2406312402376892E-2</v>
      </c>
      <c r="F49" s="12"/>
      <c r="G49" s="12"/>
    </row>
    <row r="50" spans="1:20" x14ac:dyDescent="0.25">
      <c r="A50" s="58" t="str">
        <f t="shared" si="0"/>
        <v>Rapsöl-BHKW</v>
      </c>
      <c r="B50" s="146">
        <v>7.1466864986845104</v>
      </c>
      <c r="C50" s="135">
        <v>0.19426536000589792</v>
      </c>
      <c r="D50" s="135">
        <v>4.5722030368765134</v>
      </c>
      <c r="E50" s="119">
        <v>9.2300759775476054E-2</v>
      </c>
      <c r="F50" s="12"/>
      <c r="G50" s="12"/>
    </row>
    <row r="51" spans="1:20" x14ac:dyDescent="0.25">
      <c r="A51" s="58" t="str">
        <f t="shared" si="0"/>
        <v>(Alt)Holz-Kraftwerk</v>
      </c>
      <c r="B51" s="146">
        <v>0.48725484269133851</v>
      </c>
      <c r="C51" s="135">
        <v>2.4764819613468828E-2</v>
      </c>
      <c r="D51" s="135">
        <v>0.6469375270507377</v>
      </c>
      <c r="E51" s="119">
        <v>2.3270307944120078E-2</v>
      </c>
      <c r="F51" s="12"/>
      <c r="G51" s="12"/>
    </row>
    <row r="52" spans="1:20" ht="13.8" thickBot="1" x14ac:dyDescent="0.3">
      <c r="G52" s="12"/>
    </row>
    <row r="53" spans="1:20" ht="15.6" x14ac:dyDescent="0.3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6.2" thickBot="1" x14ac:dyDescent="0.4">
      <c r="A54" s="57" t="s">
        <v>183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5">
      <c r="A55" s="61" t="str">
        <f>+A$9</f>
        <v>Stromnetz-lokal</v>
      </c>
      <c r="B55" s="138">
        <v>605.25177749858847</v>
      </c>
      <c r="C55" s="139">
        <v>574.64651790646917</v>
      </c>
      <c r="D55" s="69">
        <v>0.72793998273893978</v>
      </c>
      <c r="E55" s="118">
        <v>3.2319703680089788E-2</v>
      </c>
      <c r="F55" s="15"/>
    </row>
    <row r="56" spans="1:20" ht="14.25" customHeight="1" x14ac:dyDescent="0.25">
      <c r="A56" s="58" t="str">
        <f>+A10</f>
        <v>Strom-KW-Park mix</v>
      </c>
      <c r="B56" s="140">
        <v>586.78850194573567</v>
      </c>
      <c r="C56" s="141">
        <v>557.31676770658817</v>
      </c>
      <c r="D56" s="14">
        <v>0.70332309649282743</v>
      </c>
      <c r="E56" s="119">
        <v>3.1370866639892261E-2</v>
      </c>
      <c r="F56" s="15"/>
      <c r="G56" s="13"/>
    </row>
    <row r="57" spans="1:20" x14ac:dyDescent="0.25">
      <c r="A57" s="58" t="str">
        <f>+A11</f>
        <v>Import-Steinkohle-Kraftwerk</v>
      </c>
      <c r="B57" s="140">
        <v>894.02575056428282</v>
      </c>
      <c r="C57" s="141">
        <v>834.6960133475751</v>
      </c>
      <c r="D57" s="14">
        <v>1.6091963825206248</v>
      </c>
      <c r="E57" s="119">
        <v>4.1679616743411869E-2</v>
      </c>
      <c r="F57" s="15"/>
      <c r="G57" s="15"/>
      <c r="S57" s="12"/>
      <c r="T57" s="12"/>
    </row>
    <row r="58" spans="1:20" x14ac:dyDescent="0.25">
      <c r="A58" s="58" t="str">
        <f>+A12</f>
        <v>Braunkohle-Kraftwerk</v>
      </c>
      <c r="B58" s="140">
        <v>1007.8722123457493</v>
      </c>
      <c r="C58" s="141">
        <v>999.84665050040212</v>
      </c>
      <c r="D58" s="14">
        <v>2.807318818349543E-2</v>
      </c>
      <c r="E58" s="119">
        <v>2.710654291861515E-2</v>
      </c>
      <c r="F58" s="15"/>
      <c r="G58" s="15"/>
      <c r="S58" s="12"/>
      <c r="T58" s="12"/>
    </row>
    <row r="59" spans="1:20" x14ac:dyDescent="0.25">
      <c r="A59" s="58" t="str">
        <f t="shared" ref="A59:A65" si="1">+A13</f>
        <v>Erdgas-GuD-Kraftwerk</v>
      </c>
      <c r="B59" s="140">
        <v>408.98748455367269</v>
      </c>
      <c r="C59" s="141">
        <v>380.97036473453574</v>
      </c>
      <c r="D59" s="14">
        <v>0.78394254269661878</v>
      </c>
      <c r="E59" s="119">
        <v>1.69755661379252E-2</v>
      </c>
      <c r="F59" s="15"/>
      <c r="G59" s="15"/>
      <c r="S59" s="12"/>
      <c r="T59" s="12"/>
    </row>
    <row r="60" spans="1:20" x14ac:dyDescent="0.25">
      <c r="A60" s="58" t="str">
        <f t="shared" si="1"/>
        <v>Erdgas-BHKW 50 kW</v>
      </c>
      <c r="B60" s="140">
        <v>439.92498698467938</v>
      </c>
      <c r="C60" s="141">
        <v>398.33535976267063</v>
      </c>
      <c r="D60" s="14">
        <v>1.2835514860261716</v>
      </c>
      <c r="E60" s="119">
        <v>1.1633013073029073E-2</v>
      </c>
      <c r="F60" s="15"/>
      <c r="G60" s="15"/>
      <c r="S60" s="12"/>
      <c r="T60" s="12"/>
    </row>
    <row r="61" spans="1:20" x14ac:dyDescent="0.25">
      <c r="A61" s="58" t="str">
        <f t="shared" si="1"/>
        <v>Erdgas-BHKW 500 kW</v>
      </c>
      <c r="B61" s="140">
        <v>414.49415355941665</v>
      </c>
      <c r="C61" s="141">
        <v>375.31874020340092</v>
      </c>
      <c r="D61" s="14">
        <v>1.2090199472322865</v>
      </c>
      <c r="E61" s="119">
        <v>1.0960354323345857E-2</v>
      </c>
      <c r="F61" s="15"/>
      <c r="G61" s="15"/>
      <c r="S61" s="12"/>
      <c r="T61" s="12"/>
    </row>
    <row r="62" spans="1:20" x14ac:dyDescent="0.25">
      <c r="A62" s="58" t="str">
        <f t="shared" si="1"/>
        <v>Erdgas-GuD-HKW 100 MW</v>
      </c>
      <c r="B62" s="140">
        <v>377.11072240495366</v>
      </c>
      <c r="C62" s="141">
        <v>351.10679965521081</v>
      </c>
      <c r="D62" s="14">
        <v>0.72854016283463574</v>
      </c>
      <c r="E62" s="119">
        <v>1.5650695292208971E-2</v>
      </c>
      <c r="F62" s="15"/>
      <c r="G62" s="15"/>
      <c r="S62" s="12"/>
      <c r="T62" s="12"/>
    </row>
    <row r="63" spans="1:20" x14ac:dyDescent="0.25">
      <c r="A63" s="58" t="str">
        <f t="shared" si="1"/>
        <v>Atomkraftwerk (AKW)</v>
      </c>
      <c r="B63" s="140">
        <v>55.433182550698021</v>
      </c>
      <c r="C63" s="141">
        <v>52.686713660638468</v>
      </c>
      <c r="D63" s="14">
        <v>7.0712580420248583E-2</v>
      </c>
      <c r="E63" s="119">
        <v>2.344410165290836E-3</v>
      </c>
      <c r="F63" s="15"/>
      <c r="G63" s="15"/>
      <c r="S63" s="12"/>
      <c r="T63" s="12"/>
    </row>
    <row r="64" spans="1:20" x14ac:dyDescent="0.25">
      <c r="A64" s="58" t="str">
        <f t="shared" si="1"/>
        <v>Wasser-Kraftwerk &gt; 10 MW</v>
      </c>
      <c r="B64" s="140">
        <v>2.7871321171316348</v>
      </c>
      <c r="C64" s="141">
        <v>2.6463907339425119</v>
      </c>
      <c r="D64" s="14">
        <v>4.1231583533543883E-3</v>
      </c>
      <c r="E64" s="119">
        <v>6.3583533352803496E-5</v>
      </c>
      <c r="F64" s="15"/>
      <c r="G64" s="15"/>
      <c r="S64" s="12"/>
      <c r="T64" s="12"/>
    </row>
    <row r="65" spans="1:20" x14ac:dyDescent="0.25">
      <c r="A65" s="58" t="str">
        <f t="shared" si="1"/>
        <v>Wind Park onshore</v>
      </c>
      <c r="B65" s="140">
        <v>9.3350920023643518</v>
      </c>
      <c r="C65" s="141">
        <v>8.3125794113915443</v>
      </c>
      <c r="D65" s="14">
        <v>2.8950507099190659E-2</v>
      </c>
      <c r="E65" s="119">
        <v>1.3866404702910548E-4</v>
      </c>
      <c r="F65" s="15"/>
      <c r="G65" s="15"/>
      <c r="S65" s="12"/>
      <c r="T65" s="12"/>
    </row>
    <row r="66" spans="1:20" x14ac:dyDescent="0.25">
      <c r="A66" s="58" t="str">
        <f t="shared" ref="A66:A74" si="2">+A20</f>
        <v>Solar-PV (monokristallin)</v>
      </c>
      <c r="B66" s="140">
        <v>60.80980956642091</v>
      </c>
      <c r="C66" s="141">
        <v>55.561521814846643</v>
      </c>
      <c r="D66" s="14">
        <v>9.4617285267979051E-2</v>
      </c>
      <c r="E66" s="119">
        <v>2.6066995754159632E-3</v>
      </c>
      <c r="F66" s="15"/>
      <c r="G66" s="15"/>
      <c r="S66" s="12"/>
      <c r="T66" s="12"/>
    </row>
    <row r="67" spans="1:20" x14ac:dyDescent="0.25">
      <c r="A67" s="58" t="str">
        <f t="shared" si="2"/>
        <v>Solar-PV (polykristallin)</v>
      </c>
      <c r="B67" s="140">
        <v>48.580208581709257</v>
      </c>
      <c r="C67" s="141">
        <v>43.922289632233102</v>
      </c>
      <c r="D67" s="14">
        <v>9.7673704465869718E-2</v>
      </c>
      <c r="E67" s="119">
        <v>1.527743838301958E-3</v>
      </c>
      <c r="F67" s="15"/>
      <c r="G67" s="15"/>
      <c r="S67" s="12"/>
      <c r="T67" s="12"/>
    </row>
    <row r="68" spans="1:20" x14ac:dyDescent="0.25">
      <c r="A68" s="58" t="str">
        <f t="shared" si="2"/>
        <v>Geothermie (ORC)</v>
      </c>
      <c r="B68" s="140">
        <v>95.498166002880893</v>
      </c>
      <c r="C68" s="141">
        <v>90.600058126369632</v>
      </c>
      <c r="D68" s="14">
        <v>0.12023106528155453</v>
      </c>
      <c r="E68" s="119">
        <v>4.8377328210416383E-3</v>
      </c>
      <c r="F68" s="15"/>
      <c r="G68" s="15"/>
      <c r="S68" s="12"/>
      <c r="T68" s="12"/>
    </row>
    <row r="69" spans="1:20" x14ac:dyDescent="0.25">
      <c r="A69" s="58" t="str">
        <f t="shared" si="2"/>
        <v>Deponiegas-GM</v>
      </c>
      <c r="B69" s="140">
        <v>2.6370753101706872</v>
      </c>
      <c r="C69" s="141">
        <v>7.4939196216066274E-4</v>
      </c>
      <c r="D69" s="14">
        <v>3.1964694038134826E-3</v>
      </c>
      <c r="E69" s="119">
        <v>9.5865351440877419E-3</v>
      </c>
      <c r="F69" s="15"/>
      <c r="G69" s="15"/>
      <c r="S69" s="12"/>
      <c r="T69" s="12"/>
    </row>
    <row r="70" spans="1:20" x14ac:dyDescent="0.25">
      <c r="A70" s="58" t="str">
        <f t="shared" si="2"/>
        <v>Klärgas-BHKW</v>
      </c>
      <c r="B70" s="140">
        <v>3.2238209734343819</v>
      </c>
      <c r="C70" s="141">
        <v>6.1088618592760246E-4</v>
      </c>
      <c r="D70" s="14">
        <v>5.7563617166395964E-3</v>
      </c>
      <c r="E70" s="119">
        <v>1.1511393271098557E-2</v>
      </c>
      <c r="F70" s="15"/>
      <c r="G70" s="15"/>
      <c r="S70" s="12"/>
      <c r="T70" s="12"/>
    </row>
    <row r="71" spans="1:20" x14ac:dyDescent="0.25">
      <c r="A71" s="58" t="str">
        <f t="shared" si="2"/>
        <v>Biogas-Gülle-BHKW</v>
      </c>
      <c r="B71" s="140">
        <v>67.399920240326395</v>
      </c>
      <c r="C71" s="141">
        <v>37.255748695296987</v>
      </c>
      <c r="D71" s="14">
        <v>0.89071516781500693</v>
      </c>
      <c r="E71" s="119">
        <v>1.2562735307810277E-2</v>
      </c>
      <c r="F71" s="15"/>
      <c r="G71" s="15"/>
      <c r="S71" s="12"/>
      <c r="T71" s="12"/>
    </row>
    <row r="72" spans="1:20" x14ac:dyDescent="0.25">
      <c r="A72" s="58" t="str">
        <f t="shared" si="2"/>
        <v>Biogas-Mais-BHKW</v>
      </c>
      <c r="B72" s="140">
        <v>194.37169739283371</v>
      </c>
      <c r="C72" s="141">
        <v>66.774417419895045</v>
      </c>
      <c r="D72" s="14">
        <v>0.93607491738789284</v>
      </c>
      <c r="E72" s="119">
        <v>0.37517069315782164</v>
      </c>
      <c r="F72" s="15"/>
      <c r="G72" s="15"/>
      <c r="S72" s="12"/>
      <c r="T72" s="12"/>
    </row>
    <row r="73" spans="1:20" x14ac:dyDescent="0.25">
      <c r="A73" s="58" t="str">
        <f t="shared" si="2"/>
        <v>Rapsöl-BHKW</v>
      </c>
      <c r="B73" s="140">
        <v>286.31505301817066</v>
      </c>
      <c r="C73" s="141">
        <v>101.05893846260501</v>
      </c>
      <c r="D73" s="14">
        <v>0.17302853195577028</v>
      </c>
      <c r="E73" s="119">
        <v>0.67929686803907519</v>
      </c>
      <c r="G73" s="15"/>
      <c r="S73" s="12"/>
      <c r="T73" s="12"/>
    </row>
    <row r="74" spans="1:20" ht="13.8" thickBot="1" x14ac:dyDescent="0.3">
      <c r="A74" s="59" t="str">
        <f t="shared" si="2"/>
        <v>(Alt)Holz-Kraftwerk</v>
      </c>
      <c r="B74" s="142">
        <v>17.866752955706907</v>
      </c>
      <c r="C74" s="143">
        <v>12.840995808367715</v>
      </c>
      <c r="D74" s="72">
        <v>4.0598657569035045E-2</v>
      </c>
      <c r="E74" s="120">
        <v>1.4018326543971345E-2</v>
      </c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6.2" thickBot="1" x14ac:dyDescent="0.4">
      <c r="A77" s="57" t="s">
        <v>184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61" t="str">
        <f>+A9</f>
        <v>Stromnetz-lokal</v>
      </c>
      <c r="B78" s="68">
        <v>2.7597567414609228</v>
      </c>
      <c r="C78" s="69">
        <v>2.3530536332707315</v>
      </c>
      <c r="D78" s="50">
        <v>0.40670310819019123</v>
      </c>
    </row>
    <row r="79" spans="1:20" x14ac:dyDescent="0.25">
      <c r="A79" s="58" t="str">
        <f>+A10</f>
        <v>Strom-KW-Park mix</v>
      </c>
      <c r="B79" s="70">
        <v>2.6775350334612908</v>
      </c>
      <c r="C79" s="14">
        <v>2.2829242327277424</v>
      </c>
      <c r="D79" s="51">
        <v>0.39461080073354843</v>
      </c>
    </row>
    <row r="80" spans="1:20" x14ac:dyDescent="0.25">
      <c r="A80" s="58" t="str">
        <f>+A11</f>
        <v>Import-Steinkohle-Kraftwerk</v>
      </c>
      <c r="B80" s="70">
        <v>2.4983356444452518</v>
      </c>
      <c r="C80" s="14">
        <v>2.4819275557330802</v>
      </c>
      <c r="D80" s="51">
        <v>1.6408088712171809E-2</v>
      </c>
    </row>
    <row r="81" spans="1:4" x14ac:dyDescent="0.25">
      <c r="A81" s="58" t="str">
        <f t="shared" ref="A81:A96" si="3">+A12</f>
        <v>Braunkohle-Kraftwerk</v>
      </c>
      <c r="B81" s="70">
        <v>2.3975233333916801</v>
      </c>
      <c r="C81" s="14">
        <v>2.3970776652139856</v>
      </c>
      <c r="D81" s="51">
        <v>4.4566817769446713E-4</v>
      </c>
    </row>
    <row r="82" spans="1:4" x14ac:dyDescent="0.25">
      <c r="A82" s="58" t="str">
        <f t="shared" si="3"/>
        <v>Erdgas-GuD-Kraftwerk</v>
      </c>
      <c r="B82" s="70">
        <v>1.9352396730624581</v>
      </c>
      <c r="C82" s="14">
        <v>1.9319336009149606</v>
      </c>
      <c r="D82" s="51">
        <v>3.3060721474974398E-3</v>
      </c>
    </row>
    <row r="83" spans="1:4" x14ac:dyDescent="0.25">
      <c r="A83" s="58" t="str">
        <f t="shared" si="3"/>
        <v>Erdgas-BHKW 50 kW</v>
      </c>
      <c r="B83" s="70">
        <v>2.0303439142264503</v>
      </c>
      <c r="C83" s="14">
        <v>2.0267664869289903</v>
      </c>
      <c r="D83" s="51">
        <v>3.5774272974599119E-3</v>
      </c>
    </row>
    <row r="84" spans="1:4" x14ac:dyDescent="0.25">
      <c r="A84" s="58" t="str">
        <f t="shared" si="3"/>
        <v>Erdgas-BHKW 500 kW</v>
      </c>
      <c r="B84" s="70">
        <v>1.9125460702761972</v>
      </c>
      <c r="C84" s="14">
        <v>1.9091735031350368</v>
      </c>
      <c r="D84" s="51">
        <v>3.3725671411604986E-3</v>
      </c>
    </row>
    <row r="85" spans="1:4" x14ac:dyDescent="0.25">
      <c r="A85" s="58" t="str">
        <f t="shared" si="3"/>
        <v>Erdgas-GuD-HKW 100 MW</v>
      </c>
      <c r="B85" s="70">
        <v>1.7841833224434773</v>
      </c>
      <c r="C85" s="14">
        <v>1.7811865484725982</v>
      </c>
      <c r="D85" s="51">
        <v>2.9967739708792254E-3</v>
      </c>
    </row>
    <row r="86" spans="1:4" x14ac:dyDescent="0.25">
      <c r="A86" s="58" t="str">
        <f t="shared" si="3"/>
        <v>Atomkraftwerk (AKW)</v>
      </c>
      <c r="B86" s="70">
        <v>3.2927937064375787</v>
      </c>
      <c r="C86" s="14">
        <v>3.2681855315848893</v>
      </c>
      <c r="D86" s="51">
        <v>2.4608174852689516E-2</v>
      </c>
    </row>
    <row r="87" spans="1:4" x14ac:dyDescent="0.25">
      <c r="A87" s="58" t="str">
        <f t="shared" si="3"/>
        <v>Wasser-Kraftwerk &gt; 10 MW</v>
      </c>
      <c r="B87" s="70">
        <v>1.0066070964627893</v>
      </c>
      <c r="C87" s="14">
        <v>5.9873445763445879E-3</v>
      </c>
      <c r="D87" s="51">
        <v>1.0006197518864448</v>
      </c>
    </row>
    <row r="88" spans="1:4" x14ac:dyDescent="0.25">
      <c r="A88" s="58" t="str">
        <f t="shared" si="3"/>
        <v>Wind Park onshore</v>
      </c>
      <c r="B88" s="70">
        <v>1.0292380860677566</v>
      </c>
      <c r="C88" s="14">
        <v>2.5409207858653114E-2</v>
      </c>
      <c r="D88" s="51">
        <v>1.0038288782091036</v>
      </c>
    </row>
    <row r="89" spans="1:4" x14ac:dyDescent="0.25">
      <c r="A89" s="58" t="str">
        <f t="shared" si="3"/>
        <v>Solar-PV (monokristallin)</v>
      </c>
      <c r="B89" s="70">
        <v>1.2395757842085071</v>
      </c>
      <c r="C89" s="14">
        <v>0.20626366191151965</v>
      </c>
      <c r="D89" s="51">
        <v>1.0333121222969877</v>
      </c>
    </row>
    <row r="90" spans="1:4" x14ac:dyDescent="0.25">
      <c r="A90" s="58" t="str">
        <f t="shared" si="3"/>
        <v>Solar-PV (polykristallin)</v>
      </c>
      <c r="B90" s="70">
        <v>1.1732718461621583</v>
      </c>
      <c r="C90" s="14">
        <v>0.15148639819230211</v>
      </c>
      <c r="D90" s="51">
        <v>1.0217854479698563</v>
      </c>
    </row>
    <row r="91" spans="1:4" x14ac:dyDescent="0.25">
      <c r="A91" s="58" t="str">
        <f t="shared" si="3"/>
        <v>Geothermie (ORC)</v>
      </c>
      <c r="B91" s="70">
        <v>1.4187499211684118</v>
      </c>
      <c r="C91" s="14">
        <v>0.35765265511442729</v>
      </c>
      <c r="D91" s="51">
        <v>1.0610972660539844</v>
      </c>
    </row>
    <row r="92" spans="1:4" x14ac:dyDescent="0.25">
      <c r="A92" s="58" t="str">
        <f t="shared" si="3"/>
        <v>Deponiegas-GM</v>
      </c>
      <c r="B92" s="70">
        <v>2.7027035902179546</v>
      </c>
      <c r="C92" s="14">
        <v>8.0033640017338065E-7</v>
      </c>
      <c r="D92" s="51">
        <v>2.7027027898815543</v>
      </c>
    </row>
    <row r="93" spans="1:4" x14ac:dyDescent="0.25">
      <c r="A93" s="58" t="str">
        <f t="shared" si="3"/>
        <v>Klärgas-BHKW</v>
      </c>
      <c r="B93" s="70">
        <v>1.9230776279455764</v>
      </c>
      <c r="C93" s="14">
        <v>6.3405015973459667E-7</v>
      </c>
      <c r="D93" s="51">
        <v>1.9230769938954164</v>
      </c>
    </row>
    <row r="94" spans="1:4" x14ac:dyDescent="0.25">
      <c r="A94" s="58" t="str">
        <f t="shared" si="3"/>
        <v>Biogas-Gülle-BHKW</v>
      </c>
      <c r="B94" s="70">
        <v>2.7761083461685172</v>
      </c>
      <c r="C94" s="14">
        <v>0.13970622620123993</v>
      </c>
      <c r="D94" s="51">
        <v>2.6364021199672774</v>
      </c>
    </row>
    <row r="95" spans="1:4" x14ac:dyDescent="0.25">
      <c r="A95" s="58" t="str">
        <f t="shared" si="3"/>
        <v>Biogas-Mais-BHKW</v>
      </c>
      <c r="B95" s="70">
        <v>2.9068264617520847</v>
      </c>
      <c r="C95" s="14">
        <v>0.26657749741447878</v>
      </c>
      <c r="D95" s="51">
        <v>2.6402489643376059</v>
      </c>
    </row>
    <row r="96" spans="1:4" x14ac:dyDescent="0.25">
      <c r="A96" s="58" t="str">
        <f t="shared" si="3"/>
        <v>Rapsöl-BHKW</v>
      </c>
      <c r="B96" s="70">
        <v>2.0324571809164227</v>
      </c>
      <c r="C96" s="14">
        <v>0.43062128180571779</v>
      </c>
      <c r="D96" s="51">
        <v>1.6018358991107051</v>
      </c>
    </row>
    <row r="97" spans="1:9" ht="13.8" thickBot="1" x14ac:dyDescent="0.3">
      <c r="A97" s="59" t="str">
        <f t="shared" ref="A97" si="4">+A28</f>
        <v>(Alt)Holz-Kraftwerk</v>
      </c>
      <c r="B97" s="71">
        <v>3.4575529896201873</v>
      </c>
      <c r="C97" s="72">
        <v>4.1844888510497683E-2</v>
      </c>
      <c r="D97" s="53">
        <v>3.4157081011096899</v>
      </c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185</v>
      </c>
      <c r="D100" s="15"/>
      <c r="E100" s="15"/>
      <c r="F100" s="15"/>
    </row>
    <row r="101" spans="1:9" x14ac:dyDescent="0.25">
      <c r="A101" s="61" t="str">
        <f>+A9</f>
        <v>Stromnetz-lokal</v>
      </c>
      <c r="B101" s="81">
        <v>2.9277911756893479E-2</v>
      </c>
    </row>
    <row r="102" spans="1:9" x14ac:dyDescent="0.25">
      <c r="A102" s="58" t="str">
        <f>+A10</f>
        <v>Strom-KW-Park mix</v>
      </c>
      <c r="B102" s="76">
        <v>1.5600884727688769E-2</v>
      </c>
      <c r="G102" s="15"/>
      <c r="H102" s="15"/>
      <c r="I102" s="15"/>
    </row>
    <row r="103" spans="1:9" x14ac:dyDescent="0.25">
      <c r="A103" s="58" t="str">
        <f>+A11</f>
        <v>Import-Steinkohle-Kraftwerk</v>
      </c>
      <c r="B103" s="76">
        <v>5.581484914035942E-4</v>
      </c>
    </row>
    <row r="104" spans="1:9" x14ac:dyDescent="0.25">
      <c r="A104" s="58" t="str">
        <f>+A12</f>
        <v>Braunkohle-Kraftwerk</v>
      </c>
      <c r="B104" s="76">
        <v>3.9011979470324388E-4</v>
      </c>
    </row>
    <row r="105" spans="1:9" x14ac:dyDescent="0.25">
      <c r="A105" s="58" t="str">
        <f t="shared" ref="A105:A111" si="5">+A13</f>
        <v>Erdgas-GuD-Kraftwerk</v>
      </c>
      <c r="B105" s="76">
        <v>6.8885398267846723E-5</v>
      </c>
    </row>
    <row r="106" spans="1:9" x14ac:dyDescent="0.25">
      <c r="A106" s="58" t="str">
        <f t="shared" si="5"/>
        <v>Erdgas-BHKW 50 kW</v>
      </c>
      <c r="B106" s="76">
        <v>6.3415673985836788E-5</v>
      </c>
    </row>
    <row r="107" spans="1:9" x14ac:dyDescent="0.25">
      <c r="A107" s="58" t="str">
        <f t="shared" si="5"/>
        <v>Erdgas-BHKW 500 kW</v>
      </c>
      <c r="B107" s="76">
        <v>6.0251542729178286E-5</v>
      </c>
    </row>
    <row r="108" spans="1:9" x14ac:dyDescent="0.25">
      <c r="A108" s="58" t="str">
        <f t="shared" si="5"/>
        <v>Erdgas-GuD-HKW 100 MW</v>
      </c>
      <c r="B108" s="76">
        <v>6.1278795117103823E-5</v>
      </c>
    </row>
    <row r="109" spans="1:9" x14ac:dyDescent="0.25">
      <c r="A109" s="58" t="str">
        <f t="shared" si="5"/>
        <v>Atomkraftwerk (AKW)</v>
      </c>
      <c r="B109" s="76">
        <v>9.9964774332729641E-4</v>
      </c>
    </row>
    <row r="110" spans="1:9" x14ac:dyDescent="0.25">
      <c r="A110" s="58" t="str">
        <f t="shared" si="5"/>
        <v>Wasser-Kraftwerk &gt; 10 MW</v>
      </c>
      <c r="B110" s="76">
        <v>3.4916567093809859E-3</v>
      </c>
    </row>
    <row r="111" spans="1:9" x14ac:dyDescent="0.25">
      <c r="A111" s="58" t="str">
        <f t="shared" si="5"/>
        <v>Wind Park onshore</v>
      </c>
      <c r="B111" s="76">
        <v>6.7045420657713421E-4</v>
      </c>
    </row>
    <row r="112" spans="1:9" x14ac:dyDescent="0.25">
      <c r="A112" s="58" t="str">
        <f t="shared" ref="A112:A120" si="6">+A20</f>
        <v>Solar-PV (monokristallin)</v>
      </c>
      <c r="B112" s="76">
        <v>8.4677481432043761E-3</v>
      </c>
    </row>
    <row r="113" spans="1:2" x14ac:dyDescent="0.25">
      <c r="A113" s="58" t="str">
        <f t="shared" si="6"/>
        <v>Solar-PV (polykristallin)</v>
      </c>
      <c r="B113" s="76">
        <v>8.6732963819697619E-3</v>
      </c>
    </row>
    <row r="114" spans="1:2" x14ac:dyDescent="0.25">
      <c r="A114" s="58" t="str">
        <f t="shared" si="6"/>
        <v>Geothermie (ORC)</v>
      </c>
      <c r="B114" s="76">
        <v>2.4866004903118838E-3</v>
      </c>
    </row>
    <row r="115" spans="1:2" x14ac:dyDescent="0.25">
      <c r="A115" s="58" t="str">
        <f t="shared" si="6"/>
        <v>Deponiegas-GM</v>
      </c>
      <c r="B115" s="76">
        <v>6.4293378849187201E-6</v>
      </c>
    </row>
    <row r="116" spans="1:2" x14ac:dyDescent="0.25">
      <c r="A116" s="58" t="str">
        <f t="shared" si="6"/>
        <v>Klärgas-BHKW</v>
      </c>
      <c r="B116" s="76">
        <v>1.3286366658802881E-5</v>
      </c>
    </row>
    <row r="117" spans="1:2" x14ac:dyDescent="0.25">
      <c r="A117" s="58" t="str">
        <f t="shared" si="6"/>
        <v>Biogas-Gülle-BHKW</v>
      </c>
      <c r="B117" s="76">
        <v>2.5080318312280425E-3</v>
      </c>
    </row>
    <row r="118" spans="1:2" x14ac:dyDescent="0.25">
      <c r="A118" s="58" t="str">
        <f t="shared" si="6"/>
        <v>Biogas-Mais-BHKW</v>
      </c>
      <c r="B118" s="76">
        <v>0.44964887259397918</v>
      </c>
    </row>
    <row r="119" spans="1:2" x14ac:dyDescent="0.25">
      <c r="A119" s="58" t="str">
        <f t="shared" si="6"/>
        <v>Rapsöl-BHKW</v>
      </c>
      <c r="B119" s="76">
        <v>0.76055846137439698</v>
      </c>
    </row>
    <row r="120" spans="1:2" ht="13.8" thickBot="1" x14ac:dyDescent="0.3">
      <c r="A120" s="59" t="str">
        <f t="shared" si="6"/>
        <v>(Alt)Holz-Kraftwerk</v>
      </c>
      <c r="B120" s="77">
        <v>1.298941790168184E-3</v>
      </c>
    </row>
    <row r="128" spans="1:2" ht="17.399999999999999" x14ac:dyDescent="0.3">
      <c r="A128" s="7"/>
    </row>
    <row r="129" spans="1:2" ht="17.399999999999999" x14ac:dyDescent="0.3">
      <c r="A129" s="7"/>
    </row>
    <row r="130" spans="1:2" ht="17.399999999999999" x14ac:dyDescent="0.3">
      <c r="A130" s="7"/>
    </row>
    <row r="131" spans="1:2" ht="17.399999999999999" x14ac:dyDescent="0.3">
      <c r="A131" s="7"/>
    </row>
    <row r="132" spans="1:2" x14ac:dyDescent="0.25">
      <c r="B132" s="12"/>
    </row>
    <row r="133" spans="1:2" x14ac:dyDescent="0.25">
      <c r="B133" s="12"/>
    </row>
    <row r="134" spans="1:2" x14ac:dyDescent="0.25">
      <c r="B134" s="12"/>
    </row>
    <row r="135" spans="1:2" x14ac:dyDescent="0.25">
      <c r="B135" s="12"/>
    </row>
    <row r="136" spans="1:2" x14ac:dyDescent="0.25">
      <c r="B136" s="12"/>
    </row>
    <row r="137" spans="1:2" x14ac:dyDescent="0.25">
      <c r="B137" s="12"/>
    </row>
    <row r="138" spans="1:2" x14ac:dyDescent="0.25">
      <c r="B138" s="12"/>
    </row>
    <row r="139" spans="1:2" x14ac:dyDescent="0.25">
      <c r="B139" s="12"/>
    </row>
    <row r="140" spans="1:2" x14ac:dyDescent="0.25">
      <c r="B140" s="12"/>
    </row>
    <row r="141" spans="1:2" x14ac:dyDescent="0.25">
      <c r="B141" s="12"/>
    </row>
    <row r="142" spans="1:2" x14ac:dyDescent="0.25">
      <c r="B142" s="12"/>
    </row>
    <row r="143" spans="1:2" x14ac:dyDescent="0.25">
      <c r="B143" s="12"/>
    </row>
    <row r="144" spans="1:2" x14ac:dyDescent="0.25">
      <c r="B144" s="12"/>
    </row>
    <row r="145" spans="2:2" x14ac:dyDescent="0.25">
      <c r="B145" s="12"/>
    </row>
    <row r="146" spans="2:2" x14ac:dyDescent="0.25">
      <c r="B146" s="12"/>
    </row>
  </sheetData>
  <mergeCells count="25">
    <mergeCell ref="B20:G20"/>
    <mergeCell ref="B21:G21"/>
    <mergeCell ref="B22:G22"/>
    <mergeCell ref="B27:G27"/>
    <mergeCell ref="B17:G17"/>
    <mergeCell ref="B18:G18"/>
    <mergeCell ref="B19:G19"/>
    <mergeCell ref="B28:G28"/>
    <mergeCell ref="B23:G23"/>
    <mergeCell ref="B24:G24"/>
    <mergeCell ref="B25:G25"/>
    <mergeCell ref="B26:G26"/>
    <mergeCell ref="B13:G13"/>
    <mergeCell ref="B14:G14"/>
    <mergeCell ref="B15:G15"/>
    <mergeCell ref="B16:G16"/>
    <mergeCell ref="B3:G3"/>
    <mergeCell ref="B4:G4"/>
    <mergeCell ref="B5:G5"/>
    <mergeCell ref="B6:G6"/>
    <mergeCell ref="B8:G8"/>
    <mergeCell ref="B9:G9"/>
    <mergeCell ref="B10:G10"/>
    <mergeCell ref="B11:G11"/>
    <mergeCell ref="B12:G1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indexed="51"/>
  </sheetPr>
  <dimension ref="A1:T120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4.5546875" bestFit="1" customWidth="1"/>
    <col min="8" max="10" width="11.5546875" bestFit="1" customWidth="1"/>
  </cols>
  <sheetData>
    <row r="1" spans="1:11" ht="15.75" customHeight="1" x14ac:dyDescent="0.3">
      <c r="A1" s="189" t="str">
        <f>"Ergebnisse aus GEMIS "&amp;Einführung!F3</f>
        <v>Ergebnisse aus GEMIS Version 4.95</v>
      </c>
      <c r="B1" s="2"/>
      <c r="C1" s="20" t="s">
        <v>225</v>
      </c>
      <c r="D1" s="2"/>
      <c r="E1" s="2"/>
      <c r="F1" s="2"/>
      <c r="G1" s="2"/>
    </row>
    <row r="2" spans="1:11" x14ac:dyDescent="0.25">
      <c r="A2" s="1"/>
      <c r="B2" s="2"/>
      <c r="C2" s="2"/>
      <c r="D2" s="2"/>
      <c r="E2" s="2"/>
      <c r="F2" s="2"/>
      <c r="G2" s="2"/>
    </row>
    <row r="3" spans="1:11" x14ac:dyDescent="0.25">
      <c r="A3" s="5" t="s">
        <v>67</v>
      </c>
      <c r="B3" s="241" t="s">
        <v>432</v>
      </c>
      <c r="C3" s="242"/>
      <c r="D3" s="242"/>
      <c r="E3" s="242"/>
      <c r="F3" s="242"/>
      <c r="G3" s="243"/>
    </row>
    <row r="4" spans="1:11" ht="36.6" customHeight="1" x14ac:dyDescent="0.25">
      <c r="A4" s="43" t="s">
        <v>68</v>
      </c>
      <c r="B4" s="225" t="s">
        <v>430</v>
      </c>
      <c r="C4" s="226"/>
      <c r="D4" s="226"/>
      <c r="E4" s="226"/>
      <c r="F4" s="226"/>
      <c r="G4" s="227"/>
      <c r="H4" s="18"/>
      <c r="I4" s="18"/>
      <c r="J4" s="18"/>
      <c r="K4" s="18"/>
    </row>
    <row r="5" spans="1:11" x14ac:dyDescent="0.25">
      <c r="A5" s="108" t="s">
        <v>69</v>
      </c>
      <c r="B5" s="210" t="s">
        <v>70</v>
      </c>
      <c r="C5" s="211"/>
      <c r="D5" s="211"/>
      <c r="E5" s="211"/>
      <c r="F5" s="211"/>
      <c r="G5" s="212"/>
      <c r="I5" t="s">
        <v>176</v>
      </c>
    </row>
    <row r="6" spans="1:11" ht="17.25" customHeight="1" x14ac:dyDescent="0.3">
      <c r="A6" s="19"/>
      <c r="B6" s="213"/>
      <c r="C6" s="214"/>
      <c r="D6" s="214"/>
      <c r="E6" s="214"/>
      <c r="F6" s="214"/>
      <c r="G6" s="215"/>
      <c r="H6" s="3"/>
      <c r="I6" t="s">
        <v>209</v>
      </c>
      <c r="J6" s="7"/>
    </row>
    <row r="7" spans="1:11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1" ht="13.8" thickBot="1" x14ac:dyDescent="0.3">
      <c r="A8" s="30" t="s">
        <v>72</v>
      </c>
      <c r="B8" s="235" t="s">
        <v>73</v>
      </c>
      <c r="C8" s="235"/>
      <c r="D8" s="235"/>
      <c r="E8" s="235"/>
      <c r="F8" s="235"/>
      <c r="G8" s="235"/>
      <c r="H8" s="30" t="s">
        <v>74</v>
      </c>
    </row>
    <row r="9" spans="1:11" x14ac:dyDescent="0.25">
      <c r="A9" s="179" t="s">
        <v>318</v>
      </c>
      <c r="B9" s="250" t="s">
        <v>428</v>
      </c>
      <c r="C9" s="251"/>
      <c r="D9" s="251"/>
      <c r="E9" s="251"/>
      <c r="F9" s="251"/>
      <c r="G9" s="251"/>
      <c r="H9" s="181">
        <v>2010</v>
      </c>
      <c r="J9" s="3"/>
    </row>
    <row r="10" spans="1:11" ht="13.5" customHeight="1" x14ac:dyDescent="0.3">
      <c r="A10" s="93" t="s">
        <v>319</v>
      </c>
      <c r="B10" s="249" t="s">
        <v>428</v>
      </c>
      <c r="C10" s="236"/>
      <c r="D10" s="236"/>
      <c r="E10" s="236"/>
      <c r="F10" s="236"/>
      <c r="G10" s="236"/>
      <c r="H10" s="85">
        <v>2011</v>
      </c>
      <c r="J10" s="7"/>
    </row>
    <row r="11" spans="1:11" ht="12.75" customHeight="1" x14ac:dyDescent="0.25">
      <c r="A11" s="93" t="s">
        <v>320</v>
      </c>
      <c r="B11" s="249" t="s">
        <v>428</v>
      </c>
      <c r="C11" s="236"/>
      <c r="D11" s="236"/>
      <c r="E11" s="236"/>
      <c r="F11" s="236"/>
      <c r="G11" s="236"/>
      <c r="H11" s="85">
        <v>2012</v>
      </c>
      <c r="J11" s="3"/>
    </row>
    <row r="12" spans="1:11" ht="12.75" customHeight="1" x14ac:dyDescent="0.25">
      <c r="A12" s="93" t="s">
        <v>321</v>
      </c>
      <c r="B12" s="249" t="s">
        <v>428</v>
      </c>
      <c r="C12" s="236"/>
      <c r="D12" s="236"/>
      <c r="E12" s="236"/>
      <c r="F12" s="236"/>
      <c r="G12" s="236"/>
      <c r="H12" s="85">
        <v>2013</v>
      </c>
      <c r="J12" s="3"/>
    </row>
    <row r="13" spans="1:11" ht="12.75" customHeight="1" x14ac:dyDescent="0.25">
      <c r="A13" s="176" t="s">
        <v>429</v>
      </c>
      <c r="B13" s="249" t="s">
        <v>428</v>
      </c>
      <c r="C13" s="236"/>
      <c r="D13" s="236"/>
      <c r="E13" s="236"/>
      <c r="F13" s="236"/>
      <c r="G13" s="236"/>
      <c r="H13" s="85">
        <v>2014</v>
      </c>
      <c r="J13" s="3"/>
    </row>
    <row r="14" spans="1:11" ht="12.75" customHeight="1" x14ac:dyDescent="0.25">
      <c r="A14" s="93" t="s">
        <v>322</v>
      </c>
      <c r="B14" s="249" t="s">
        <v>428</v>
      </c>
      <c r="C14" s="236"/>
      <c r="D14" s="236"/>
      <c r="E14" s="236"/>
      <c r="F14" s="236"/>
      <c r="G14" s="236"/>
      <c r="H14" s="85">
        <v>2015</v>
      </c>
    </row>
    <row r="15" spans="1:11" ht="12.75" customHeight="1" x14ac:dyDescent="0.25">
      <c r="A15" s="93" t="s">
        <v>323</v>
      </c>
      <c r="B15" s="249" t="s">
        <v>428</v>
      </c>
      <c r="C15" s="236"/>
      <c r="D15" s="236"/>
      <c r="E15" s="236"/>
      <c r="F15" s="236"/>
      <c r="G15" s="236"/>
      <c r="H15" s="85">
        <v>2020</v>
      </c>
    </row>
    <row r="16" spans="1:11" ht="12.75" customHeight="1" x14ac:dyDescent="0.25">
      <c r="A16" s="93" t="s">
        <v>431</v>
      </c>
      <c r="B16" s="249" t="s">
        <v>428</v>
      </c>
      <c r="C16" s="236"/>
      <c r="D16" s="236"/>
      <c r="E16" s="236"/>
      <c r="F16" s="236"/>
      <c r="G16" s="236"/>
      <c r="H16" s="85">
        <v>2030</v>
      </c>
    </row>
    <row r="17" spans="1:12" ht="12.75" customHeight="1" x14ac:dyDescent="0.25">
      <c r="A17" s="198" t="s">
        <v>456</v>
      </c>
      <c r="B17" s="246" t="s">
        <v>324</v>
      </c>
      <c r="C17" s="234"/>
      <c r="D17" s="234"/>
      <c r="E17" s="234"/>
      <c r="F17" s="234"/>
      <c r="G17" s="248"/>
      <c r="H17" s="85">
        <v>2010</v>
      </c>
    </row>
    <row r="18" spans="1:12" ht="12.75" customHeight="1" x14ac:dyDescent="0.25">
      <c r="A18" s="93" t="s">
        <v>457</v>
      </c>
      <c r="B18" s="246" t="s">
        <v>324</v>
      </c>
      <c r="C18" s="234"/>
      <c r="D18" s="234"/>
      <c r="E18" s="234"/>
      <c r="F18" s="234"/>
      <c r="G18" s="248"/>
      <c r="H18" s="197">
        <v>2011</v>
      </c>
    </row>
    <row r="19" spans="1:12" ht="12.75" customHeight="1" x14ac:dyDescent="0.25">
      <c r="A19" s="82" t="s">
        <v>458</v>
      </c>
      <c r="B19" s="246" t="s">
        <v>324</v>
      </c>
      <c r="C19" s="234"/>
      <c r="D19" s="234"/>
      <c r="E19" s="234"/>
      <c r="F19" s="234"/>
      <c r="G19" s="248"/>
      <c r="H19" s="85">
        <v>2012</v>
      </c>
    </row>
    <row r="20" spans="1:12" ht="12.75" customHeight="1" x14ac:dyDescent="0.25">
      <c r="A20" s="82" t="s">
        <v>459</v>
      </c>
      <c r="B20" s="246" t="s">
        <v>324</v>
      </c>
      <c r="C20" s="234"/>
      <c r="D20" s="234"/>
      <c r="E20" s="234"/>
      <c r="F20" s="234"/>
      <c r="G20" s="234"/>
      <c r="H20" s="85">
        <v>2013</v>
      </c>
      <c r="I20" s="10"/>
    </row>
    <row r="21" spans="1:12" ht="12.75" customHeight="1" x14ac:dyDescent="0.25">
      <c r="A21" s="82" t="s">
        <v>460</v>
      </c>
      <c r="B21" s="246" t="s">
        <v>324</v>
      </c>
      <c r="C21" s="234"/>
      <c r="D21" s="234"/>
      <c r="E21" s="234"/>
      <c r="F21" s="234"/>
      <c r="G21" s="234"/>
      <c r="H21" s="85">
        <v>2014</v>
      </c>
    </row>
    <row r="22" spans="1:12" ht="12.75" customHeight="1" x14ac:dyDescent="0.25">
      <c r="A22" s="82" t="s">
        <v>461</v>
      </c>
      <c r="B22" s="246" t="s">
        <v>324</v>
      </c>
      <c r="C22" s="234"/>
      <c r="D22" s="234"/>
      <c r="E22" s="234"/>
      <c r="F22" s="234"/>
      <c r="G22" s="234"/>
      <c r="H22" s="85">
        <v>2015</v>
      </c>
      <c r="L22" s="10"/>
    </row>
    <row r="23" spans="1:12" ht="12.75" customHeight="1" x14ac:dyDescent="0.25">
      <c r="A23" s="177" t="s">
        <v>462</v>
      </c>
      <c r="B23" s="246" t="s">
        <v>324</v>
      </c>
      <c r="C23" s="234"/>
      <c r="D23" s="234"/>
      <c r="E23" s="234"/>
      <c r="F23" s="234"/>
      <c r="G23" s="234"/>
      <c r="H23" s="85">
        <v>2020</v>
      </c>
      <c r="L23" s="10"/>
    </row>
    <row r="24" spans="1:12" ht="12.75" customHeight="1" x14ac:dyDescent="0.25">
      <c r="A24" s="82" t="s">
        <v>463</v>
      </c>
      <c r="B24" s="246" t="s">
        <v>325</v>
      </c>
      <c r="C24" s="234"/>
      <c r="D24" s="234"/>
      <c r="E24" s="234"/>
      <c r="F24" s="234"/>
      <c r="G24" s="234"/>
      <c r="H24" s="85">
        <v>2030</v>
      </c>
      <c r="K24" s="10"/>
    </row>
    <row r="25" spans="1:12" ht="12.75" customHeight="1" x14ac:dyDescent="0.25">
      <c r="A25" s="82" t="s">
        <v>177</v>
      </c>
      <c r="B25" s="246"/>
      <c r="C25" s="234"/>
      <c r="D25" s="234"/>
      <c r="E25" s="234"/>
      <c r="F25" s="234"/>
      <c r="G25" s="234"/>
      <c r="H25" s="85"/>
    </row>
    <row r="26" spans="1:12" x14ac:dyDescent="0.25">
      <c r="A26" s="82" t="s">
        <v>177</v>
      </c>
      <c r="B26" s="246"/>
      <c r="C26" s="234"/>
      <c r="D26" s="234"/>
      <c r="E26" s="234"/>
      <c r="F26" s="234"/>
      <c r="G26" s="234"/>
      <c r="H26" s="85"/>
    </row>
    <row r="27" spans="1:12" x14ac:dyDescent="0.25">
      <c r="A27" s="115" t="s">
        <v>177</v>
      </c>
      <c r="B27" s="246"/>
      <c r="C27" s="234"/>
      <c r="D27" s="234"/>
      <c r="E27" s="234"/>
      <c r="F27" s="234"/>
      <c r="G27" s="234"/>
      <c r="H27" s="85"/>
    </row>
    <row r="28" spans="1:12" ht="13.8" thickBot="1" x14ac:dyDescent="0.3">
      <c r="A28" s="180" t="s">
        <v>177</v>
      </c>
      <c r="B28" s="247"/>
      <c r="C28" s="237"/>
      <c r="D28" s="237"/>
      <c r="E28" s="237"/>
      <c r="F28" s="237"/>
      <c r="G28" s="237"/>
      <c r="H28" s="182"/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56" t="s">
        <v>82</v>
      </c>
      <c r="B30" s="54" t="s">
        <v>83</v>
      </c>
      <c r="C30" s="45"/>
      <c r="D30" s="45"/>
      <c r="E30" s="46"/>
      <c r="G30" s="2"/>
    </row>
    <row r="31" spans="1:12" ht="16.2" thickBot="1" x14ac:dyDescent="0.4">
      <c r="A31" s="57" t="str">
        <f>"Option ["&amp;I$5&amp;"/"&amp;I$6&amp;"]"</f>
        <v>Option [g/kWh]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5">
      <c r="A32" s="178" t="str">
        <f t="shared" ref="A32:A51" si="0">+A9</f>
        <v>Stromnetz-lokal 2010</v>
      </c>
      <c r="B32" s="121">
        <v>0.8670763837355332</v>
      </c>
      <c r="C32" s="122">
        <v>0.33145041976401718</v>
      </c>
      <c r="D32" s="122">
        <v>0.57452918688031251</v>
      </c>
      <c r="E32" s="118">
        <v>3.6828808203689785E-2</v>
      </c>
      <c r="F32" s="12"/>
    </row>
    <row r="33" spans="1:7" ht="14.25" customHeight="1" x14ac:dyDescent="0.25">
      <c r="A33" s="58" t="str">
        <f t="shared" si="0"/>
        <v>Stromnetz-lokal 2011</v>
      </c>
      <c r="B33" s="123">
        <v>0.88348305943624328</v>
      </c>
      <c r="C33" s="124">
        <v>0.33144394830358598</v>
      </c>
      <c r="D33" s="124">
        <v>0.56686214725898187</v>
      </c>
      <c r="E33" s="119">
        <v>3.7540530152423236E-2</v>
      </c>
      <c r="F33" s="12"/>
    </row>
    <row r="34" spans="1:7" x14ac:dyDescent="0.25">
      <c r="A34" s="58" t="str">
        <f t="shared" si="0"/>
        <v>Stromnetz-lokal 2012</v>
      </c>
      <c r="B34" s="123">
        <v>0.91538188833072209</v>
      </c>
      <c r="C34" s="124">
        <v>0.33404433713954285</v>
      </c>
      <c r="D34" s="124">
        <v>0.56230963737542949</v>
      </c>
      <c r="E34" s="119">
        <v>3.8332472555323967E-2</v>
      </c>
      <c r="F34" s="12"/>
      <c r="G34" s="12"/>
    </row>
    <row r="35" spans="1:7" x14ac:dyDescent="0.25">
      <c r="A35" s="58" t="str">
        <f t="shared" si="0"/>
        <v>Stromnetz-lokal 2013</v>
      </c>
      <c r="B35" s="123">
        <v>0.91686236140054933</v>
      </c>
      <c r="C35" s="124">
        <v>0.33902056177985718</v>
      </c>
      <c r="D35" s="124">
        <v>0.56123746103631555</v>
      </c>
      <c r="E35" s="119">
        <v>4.0196754642589393E-2</v>
      </c>
      <c r="F35" s="12"/>
      <c r="G35" s="12"/>
    </row>
    <row r="36" spans="1:7" x14ac:dyDescent="0.25">
      <c r="A36" s="58" t="str">
        <f t="shared" si="0"/>
        <v>Stromnetz-lokal 2014</v>
      </c>
      <c r="B36" s="123">
        <v>0.89516673688969328</v>
      </c>
      <c r="C36" s="124">
        <v>0.33180729271639436</v>
      </c>
      <c r="D36" s="124">
        <v>0.54795240105159215</v>
      </c>
      <c r="E36" s="119">
        <v>3.9861309605795509E-2</v>
      </c>
      <c r="F36" s="12"/>
      <c r="G36" s="12"/>
    </row>
    <row r="37" spans="1:7" x14ac:dyDescent="0.25">
      <c r="A37" s="58" t="str">
        <f t="shared" si="0"/>
        <v>Stromnetz-lokal 2015</v>
      </c>
      <c r="B37" s="123">
        <v>0.86125102042889867</v>
      </c>
      <c r="C37" s="124">
        <v>0.3070912942749302</v>
      </c>
      <c r="D37" s="124">
        <v>0.51394993623315466</v>
      </c>
      <c r="E37" s="119">
        <v>3.7444250679817923E-2</v>
      </c>
      <c r="F37" s="12"/>
      <c r="G37" s="12"/>
    </row>
    <row r="38" spans="1:7" x14ac:dyDescent="0.25">
      <c r="A38" s="58" t="str">
        <f t="shared" si="0"/>
        <v>Stromnetz-lokal 2020</v>
      </c>
      <c r="B38" s="123">
        <v>0.61274438072694803</v>
      </c>
      <c r="C38" s="124">
        <v>0.26533182754973034</v>
      </c>
      <c r="D38" s="124">
        <v>0.42207767167548504</v>
      </c>
      <c r="E38" s="119">
        <v>3.5716223452322331E-2</v>
      </c>
      <c r="F38" s="12"/>
      <c r="G38" s="12"/>
    </row>
    <row r="39" spans="1:7" x14ac:dyDescent="0.25">
      <c r="A39" s="58" t="str">
        <f t="shared" si="0"/>
        <v>Stromnetz-lokal 2030</v>
      </c>
      <c r="B39" s="123">
        <v>0.39038012561588847</v>
      </c>
      <c r="C39" s="124">
        <v>0.14114020974677638</v>
      </c>
      <c r="D39" s="124">
        <v>0.34659680839548018</v>
      </c>
      <c r="E39" s="119">
        <v>2.6548966853705197E-2</v>
      </c>
      <c r="F39" s="12"/>
      <c r="G39" s="12"/>
    </row>
    <row r="40" spans="1:7" x14ac:dyDescent="0.25">
      <c r="A40" s="58" t="str">
        <f t="shared" si="0"/>
        <v>Kraftwerkspark mix 2010</v>
      </c>
      <c r="B40" s="123">
        <v>0.83726053560619373</v>
      </c>
      <c r="C40" s="124">
        <v>0.31879975410583927</v>
      </c>
      <c r="D40" s="124">
        <v>0.55566485691478906</v>
      </c>
      <c r="E40" s="119">
        <v>3.3880159850780169E-2</v>
      </c>
      <c r="F40" s="12"/>
      <c r="G40" s="12"/>
    </row>
    <row r="41" spans="1:7" x14ac:dyDescent="0.25">
      <c r="A41" s="58" t="str">
        <f t="shared" si="0"/>
        <v>Kraftwerkspark mix 2011</v>
      </c>
      <c r="B41" s="123">
        <v>0.85317820653753618</v>
      </c>
      <c r="C41" s="124">
        <v>0.31878404433149876</v>
      </c>
      <c r="D41" s="124">
        <v>0.54820343996543586</v>
      </c>
      <c r="E41" s="119">
        <v>3.4570211505321122E-2</v>
      </c>
      <c r="F41" s="12"/>
      <c r="G41" s="12"/>
    </row>
    <row r="42" spans="1:7" x14ac:dyDescent="0.25">
      <c r="A42" s="58" t="str">
        <f t="shared" si="0"/>
        <v>Kraftwerkspark mix 2012</v>
      </c>
      <c r="B42" s="123">
        <v>0.88416880069078696</v>
      </c>
      <c r="C42" s="124">
        <v>0.32131186260985711</v>
      </c>
      <c r="D42" s="124">
        <v>0.54378154399992362</v>
      </c>
      <c r="E42" s="119">
        <v>3.5339677245091364E-2</v>
      </c>
      <c r="F42" s="12"/>
      <c r="G42" s="12"/>
    </row>
    <row r="43" spans="1:7" x14ac:dyDescent="0.25">
      <c r="A43" s="58" t="str">
        <f t="shared" si="0"/>
        <v>Kraftwerkspark mix 2013</v>
      </c>
      <c r="B43" s="123">
        <v>0.88561098780349767</v>
      </c>
      <c r="C43" s="124">
        <v>0.3261477074225137</v>
      </c>
      <c r="D43" s="124">
        <v>0.54274314092318166</v>
      </c>
      <c r="E43" s="119">
        <v>3.7151149889113451E-2</v>
      </c>
      <c r="F43" s="12"/>
      <c r="G43" s="12"/>
    </row>
    <row r="44" spans="1:7" x14ac:dyDescent="0.25">
      <c r="A44" s="58" t="str">
        <f t="shared" si="0"/>
        <v>Kraftwerkspark mix 2014</v>
      </c>
      <c r="B44" s="123">
        <v>0.86453467976888831</v>
      </c>
      <c r="C44" s="124">
        <v>0.31914071369675678</v>
      </c>
      <c r="D44" s="124">
        <v>0.52983677421336217</v>
      </c>
      <c r="E44" s="119">
        <v>3.682528402144835E-2</v>
      </c>
      <c r="F44" s="12"/>
      <c r="G44" s="12"/>
    </row>
    <row r="45" spans="1:7" x14ac:dyDescent="0.25">
      <c r="A45" s="58" t="str">
        <f t="shared" si="0"/>
        <v>Kraftwerkspark mix 2015</v>
      </c>
      <c r="B45" s="123">
        <v>0.83158557759342477</v>
      </c>
      <c r="C45" s="124">
        <v>0.29512898677476768</v>
      </c>
      <c r="D45" s="124">
        <v>0.49680375000533961</v>
      </c>
      <c r="E45" s="119">
        <v>3.4477140622765683E-2</v>
      </c>
      <c r="F45" s="12"/>
      <c r="G45" s="12"/>
    </row>
    <row r="46" spans="1:7" x14ac:dyDescent="0.25">
      <c r="A46" s="58" t="str">
        <f t="shared" si="0"/>
        <v>Kraftwerkspark mix 2020</v>
      </c>
      <c r="B46" s="123">
        <v>0.59097427766669619</v>
      </c>
      <c r="C46" s="124">
        <v>0.25516548261128558</v>
      </c>
      <c r="D46" s="124">
        <v>0.40773953452882022</v>
      </c>
      <c r="E46" s="119">
        <v>3.288542549448159E-2</v>
      </c>
      <c r="F46" s="12"/>
      <c r="G46" s="12"/>
    </row>
    <row r="47" spans="1:7" x14ac:dyDescent="0.25">
      <c r="A47" s="58" t="str">
        <f t="shared" si="0"/>
        <v>Kraftwerkspark mix 2030</v>
      </c>
      <c r="B47" s="123">
        <v>0.37492854881348187</v>
      </c>
      <c r="C47" s="124">
        <v>0.13445177158743149</v>
      </c>
      <c r="D47" s="124">
        <v>0.33445587787066711</v>
      </c>
      <c r="E47" s="119">
        <v>2.3966395260913823E-2</v>
      </c>
      <c r="F47" s="12"/>
      <c r="G47" s="12"/>
    </row>
    <row r="48" spans="1:7" x14ac:dyDescent="0.25">
      <c r="A48" s="58" t="str">
        <f t="shared" si="0"/>
        <v xml:space="preserve"> </v>
      </c>
      <c r="B48" s="123"/>
      <c r="C48" s="124"/>
      <c r="D48" s="124"/>
      <c r="E48" s="119"/>
      <c r="F48" s="12"/>
      <c r="G48" s="12"/>
    </row>
    <row r="49" spans="1:20" x14ac:dyDescent="0.25">
      <c r="A49" s="116" t="str">
        <f t="shared" si="0"/>
        <v xml:space="preserve"> </v>
      </c>
      <c r="B49" s="123"/>
      <c r="C49" s="124"/>
      <c r="D49" s="124"/>
      <c r="E49" s="119"/>
      <c r="F49" s="12"/>
      <c r="G49" s="12"/>
    </row>
    <row r="50" spans="1:20" x14ac:dyDescent="0.25">
      <c r="A50" s="116" t="str">
        <f t="shared" si="0"/>
        <v xml:space="preserve"> </v>
      </c>
      <c r="B50" s="123"/>
      <c r="C50" s="124"/>
      <c r="D50" s="124"/>
      <c r="E50" s="119"/>
      <c r="F50" s="12"/>
      <c r="G50" s="12"/>
    </row>
    <row r="51" spans="1:20" ht="13.8" thickBot="1" x14ac:dyDescent="0.3">
      <c r="A51" s="117" t="str">
        <f t="shared" si="0"/>
        <v xml:space="preserve"> </v>
      </c>
      <c r="B51" s="125"/>
      <c r="C51" s="126"/>
      <c r="D51" s="126"/>
      <c r="E51" s="120"/>
      <c r="F51" s="12"/>
      <c r="G51" s="12"/>
    </row>
    <row r="52" spans="1:20" ht="13.8" thickBot="1" x14ac:dyDescent="0.3">
      <c r="G52" s="12"/>
    </row>
    <row r="53" spans="1:20" ht="15.6" x14ac:dyDescent="0.3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6.2" thickBot="1" x14ac:dyDescent="0.4">
      <c r="A54" s="57" t="str">
        <f>"Option ["&amp;I$5&amp;"/"&amp;I$6&amp;"]"</f>
        <v>Option [g/kWh]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5">
      <c r="A55" s="178" t="str">
        <f>+A$9</f>
        <v>Stromnetz-lokal 2010</v>
      </c>
      <c r="B55" s="138">
        <v>605.25177749858847</v>
      </c>
      <c r="C55" s="139">
        <v>574.64651790646917</v>
      </c>
      <c r="D55" s="69">
        <v>0.72793998273893978</v>
      </c>
      <c r="E55" s="118">
        <v>3.2319703680089788E-2</v>
      </c>
      <c r="F55" s="15"/>
    </row>
    <row r="56" spans="1:20" ht="14.25" customHeight="1" x14ac:dyDescent="0.25">
      <c r="A56" s="58" t="str">
        <f t="shared" ref="A56:A61" si="1">+A10</f>
        <v>Stromnetz-lokal 2011</v>
      </c>
      <c r="B56" s="140">
        <v>611.69533564479968</v>
      </c>
      <c r="C56" s="141">
        <v>581.26194702710006</v>
      </c>
      <c r="D56" s="14">
        <v>0.70255214714951397</v>
      </c>
      <c r="E56" s="119">
        <v>3.4459806339217511E-2</v>
      </c>
      <c r="F56" s="15"/>
      <c r="G56" s="13"/>
    </row>
    <row r="57" spans="1:20" x14ac:dyDescent="0.25">
      <c r="A57" s="58" t="str">
        <f t="shared" si="1"/>
        <v>Stromnetz-lokal 2012</v>
      </c>
      <c r="B57" s="140">
        <v>612.80609617843822</v>
      </c>
      <c r="C57" s="141">
        <v>582.06940526443088</v>
      </c>
      <c r="D57" s="14">
        <v>0.68239331089501787</v>
      </c>
      <c r="E57" s="119">
        <v>3.783042312069055E-2</v>
      </c>
      <c r="F57" s="15"/>
      <c r="G57" s="15"/>
      <c r="S57" s="12"/>
      <c r="T57" s="12"/>
    </row>
    <row r="58" spans="1:20" x14ac:dyDescent="0.25">
      <c r="A58" s="58" t="str">
        <f t="shared" si="1"/>
        <v>Stromnetz-lokal 2013</v>
      </c>
      <c r="B58" s="140">
        <v>613.19436244887288</v>
      </c>
      <c r="C58" s="141">
        <v>583.16119929960996</v>
      </c>
      <c r="D58" s="14">
        <v>0.65857359878209842</v>
      </c>
      <c r="E58" s="119">
        <v>3.7834480038151909E-2</v>
      </c>
      <c r="F58" s="15"/>
      <c r="G58" s="15"/>
      <c r="S58" s="12"/>
      <c r="T58" s="12"/>
    </row>
    <row r="59" spans="1:20" x14ac:dyDescent="0.25">
      <c r="A59" s="58" t="str">
        <f t="shared" si="1"/>
        <v>Stromnetz-lokal 2014</v>
      </c>
      <c r="B59" s="140">
        <v>599.43973326900607</v>
      </c>
      <c r="C59" s="141">
        <v>570.74955493388597</v>
      </c>
      <c r="D59" s="14">
        <v>0.62097957545839588</v>
      </c>
      <c r="E59" s="119">
        <v>3.6971572921951218E-2</v>
      </c>
      <c r="F59" s="15"/>
      <c r="G59" s="15"/>
      <c r="S59" s="12"/>
      <c r="T59" s="12"/>
    </row>
    <row r="60" spans="1:20" x14ac:dyDescent="0.25">
      <c r="A60" s="58" t="str">
        <f t="shared" si="1"/>
        <v>Stromnetz-lokal 2015</v>
      </c>
      <c r="B60" s="140">
        <v>564.68839856922307</v>
      </c>
      <c r="C60" s="141">
        <v>537.16289503619623</v>
      </c>
      <c r="D60" s="14">
        <v>0.57497715547728323</v>
      </c>
      <c r="E60" s="119">
        <v>3.7750837758897454E-2</v>
      </c>
      <c r="F60" s="15"/>
      <c r="G60" s="15"/>
      <c r="S60" s="12"/>
      <c r="T60" s="12"/>
    </row>
    <row r="61" spans="1:20" x14ac:dyDescent="0.25">
      <c r="A61" s="58" t="str">
        <f t="shared" si="1"/>
        <v>Stromnetz-lokal 2020</v>
      </c>
      <c r="B61" s="140">
        <v>483.96254106345827</v>
      </c>
      <c r="C61" s="141">
        <v>460.12052028058247</v>
      </c>
      <c r="D61" s="14">
        <v>0.47836394506544211</v>
      </c>
      <c r="E61" s="119">
        <v>3.4725563202217299E-2</v>
      </c>
      <c r="F61" s="15"/>
      <c r="G61" s="15"/>
      <c r="S61" s="12"/>
      <c r="T61" s="12"/>
    </row>
    <row r="62" spans="1:20" x14ac:dyDescent="0.25">
      <c r="A62" s="58" t="str">
        <f t="shared" ref="A62:A64" si="2">+A16</f>
        <v>Stromnetz-lokal 2030</v>
      </c>
      <c r="B62" s="140">
        <v>386.05162776660728</v>
      </c>
      <c r="C62" s="141">
        <v>365.08109960566293</v>
      </c>
      <c r="D62" s="14">
        <v>0.39294017153443328</v>
      </c>
      <c r="E62" s="119">
        <v>3.3410391468469136E-2</v>
      </c>
      <c r="F62" s="15"/>
      <c r="G62" s="15"/>
      <c r="S62" s="12"/>
      <c r="T62" s="12"/>
    </row>
    <row r="63" spans="1:20" x14ac:dyDescent="0.25">
      <c r="A63" s="58" t="str">
        <f t="shared" si="2"/>
        <v>Kraftwerkspark mix 2010</v>
      </c>
      <c r="B63" s="140">
        <v>586.78850194573567</v>
      </c>
      <c r="C63" s="141">
        <v>557.31676770658817</v>
      </c>
      <c r="D63" s="14">
        <v>0.70332309649282743</v>
      </c>
      <c r="E63" s="119">
        <v>3.1370866639892261E-2</v>
      </c>
      <c r="F63" s="15"/>
      <c r="G63" s="15"/>
      <c r="S63" s="12"/>
      <c r="T63" s="12"/>
    </row>
    <row r="64" spans="1:20" x14ac:dyDescent="0.25">
      <c r="A64" s="58" t="str">
        <f t="shared" si="2"/>
        <v>Kraftwerkspark mix 2011</v>
      </c>
      <c r="B64" s="140">
        <v>593.0371468033519</v>
      </c>
      <c r="C64" s="141">
        <v>563.73372227422817</v>
      </c>
      <c r="D64" s="14">
        <v>0.67861965711165795</v>
      </c>
      <c r="E64" s="119">
        <v>3.3449376819185368E-2</v>
      </c>
      <c r="F64" s="15"/>
      <c r="G64" s="15"/>
      <c r="S64" s="12"/>
      <c r="T64" s="12"/>
    </row>
    <row r="65" spans="1:20" x14ac:dyDescent="0.25">
      <c r="A65" s="58" t="str">
        <f t="shared" ref="A65:A74" si="3">+A19</f>
        <v>Kraftwerkspark mix 2012</v>
      </c>
      <c r="B65" s="140">
        <v>594.11653822911614</v>
      </c>
      <c r="C65" s="141">
        <v>564.51811672989618</v>
      </c>
      <c r="D65" s="14">
        <v>0.65904784988444198</v>
      </c>
      <c r="E65" s="119">
        <v>3.6723796439895873E-2</v>
      </c>
      <c r="F65" s="15"/>
      <c r="G65" s="15"/>
      <c r="S65" s="12"/>
      <c r="T65" s="12"/>
    </row>
    <row r="66" spans="1:20" x14ac:dyDescent="0.25">
      <c r="A66" s="58" t="str">
        <f t="shared" si="3"/>
        <v>Kraftwerkspark mix 2013</v>
      </c>
      <c r="B66" s="140">
        <v>594.49526084953163</v>
      </c>
      <c r="C66" s="141">
        <v>565.57995358316521</v>
      </c>
      <c r="D66" s="14">
        <v>0.63591865089237576</v>
      </c>
      <c r="E66" s="119">
        <v>3.6727789328481024E-2</v>
      </c>
      <c r="F66" s="15"/>
      <c r="G66" s="15"/>
      <c r="S66" s="12"/>
      <c r="T66" s="12"/>
    </row>
    <row r="67" spans="1:20" x14ac:dyDescent="0.25">
      <c r="A67" s="58" t="str">
        <f t="shared" si="3"/>
        <v>Kraftwerkspark mix 2014</v>
      </c>
      <c r="B67" s="140">
        <v>581.13336567495139</v>
      </c>
      <c r="C67" s="141">
        <v>553.52316416756469</v>
      </c>
      <c r="D67" s="14">
        <v>0.59938248234066993</v>
      </c>
      <c r="E67" s="119">
        <v>3.5889519391971124E-2</v>
      </c>
      <c r="F67" s="15"/>
      <c r="G67" s="15"/>
      <c r="S67" s="12"/>
      <c r="T67" s="12"/>
    </row>
    <row r="68" spans="1:20" x14ac:dyDescent="0.25">
      <c r="A68" s="58" t="str">
        <f t="shared" si="3"/>
        <v>Kraftwerkspark mix 2015</v>
      </c>
      <c r="B68" s="140">
        <v>547.3731899066139</v>
      </c>
      <c r="C68" s="141">
        <v>520.89372294382849</v>
      </c>
      <c r="D68" s="14">
        <v>0.55471637042289634</v>
      </c>
      <c r="E68" s="119">
        <v>3.6646538296371198E-2</v>
      </c>
      <c r="F68" s="15"/>
      <c r="G68" s="15"/>
      <c r="S68" s="12"/>
      <c r="T68" s="12"/>
    </row>
    <row r="69" spans="1:20" x14ac:dyDescent="0.25">
      <c r="A69" s="58" t="str">
        <f t="shared" si="3"/>
        <v>Kraftwerkspark mix 2020</v>
      </c>
      <c r="B69" s="140">
        <v>468.9868008130581</v>
      </c>
      <c r="C69" s="141">
        <v>446.08283035727982</v>
      </c>
      <c r="D69" s="14">
        <v>0.46110217552898858</v>
      </c>
      <c r="E69" s="119">
        <v>3.3707078165897505E-2</v>
      </c>
      <c r="F69" s="15"/>
      <c r="G69" s="15"/>
      <c r="S69" s="12"/>
      <c r="T69" s="12"/>
    </row>
    <row r="70" spans="1:20" x14ac:dyDescent="0.25">
      <c r="A70" s="58" t="str">
        <f t="shared" si="3"/>
        <v>Kraftwerkspark mix 2030</v>
      </c>
      <c r="B70" s="140">
        <v>373.86970883878968</v>
      </c>
      <c r="C70" s="141">
        <v>353.76486722723354</v>
      </c>
      <c r="D70" s="14">
        <v>0.3779131379027883</v>
      </c>
      <c r="E70" s="119">
        <v>3.2432392065083991E-2</v>
      </c>
      <c r="F70" s="15"/>
      <c r="G70" s="15"/>
      <c r="S70" s="12"/>
      <c r="T70" s="12"/>
    </row>
    <row r="71" spans="1:20" x14ac:dyDescent="0.25">
      <c r="A71" s="58" t="str">
        <f t="shared" si="3"/>
        <v xml:space="preserve"> </v>
      </c>
      <c r="B71" s="140"/>
      <c r="C71" s="141"/>
      <c r="D71" s="14"/>
      <c r="E71" s="119"/>
      <c r="F71" s="15"/>
      <c r="G71" s="15"/>
      <c r="S71" s="12"/>
      <c r="T71" s="12"/>
    </row>
    <row r="72" spans="1:20" x14ac:dyDescent="0.25">
      <c r="A72" s="58" t="str">
        <f t="shared" si="3"/>
        <v xml:space="preserve"> </v>
      </c>
      <c r="B72" s="140"/>
      <c r="C72" s="141"/>
      <c r="D72" s="11"/>
      <c r="E72" s="51"/>
      <c r="F72" s="15"/>
      <c r="G72" s="15"/>
      <c r="S72" s="12"/>
      <c r="T72" s="12"/>
    </row>
    <row r="73" spans="1:20" x14ac:dyDescent="0.25">
      <c r="A73" s="58" t="str">
        <f t="shared" si="3"/>
        <v xml:space="preserve"> </v>
      </c>
      <c r="B73" s="140"/>
      <c r="C73" s="141"/>
      <c r="D73" s="11"/>
      <c r="E73" s="51"/>
      <c r="F73" s="15"/>
      <c r="G73" s="15"/>
      <c r="S73" s="12"/>
      <c r="T73" s="12"/>
    </row>
    <row r="74" spans="1:20" ht="13.8" thickBot="1" x14ac:dyDescent="0.3">
      <c r="A74" s="59" t="str">
        <f t="shared" si="3"/>
        <v xml:space="preserve"> </v>
      </c>
      <c r="B74" s="142"/>
      <c r="C74" s="143"/>
      <c r="D74" s="52"/>
      <c r="E74" s="53"/>
      <c r="F74" s="15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6.2" thickBot="1" x14ac:dyDescent="0.4">
      <c r="A77" s="57" t="s">
        <v>184</v>
      </c>
      <c r="B77" s="55" t="s">
        <v>96</v>
      </c>
      <c r="C77" s="47" t="s">
        <v>97</v>
      </c>
      <c r="D77" s="48" t="s">
        <v>97</v>
      </c>
    </row>
    <row r="78" spans="1:20" x14ac:dyDescent="0.25">
      <c r="A78" s="178" t="str">
        <f t="shared" ref="A78:A85" si="4">+A9</f>
        <v>Stromnetz-lokal 2010</v>
      </c>
      <c r="B78" s="68">
        <v>2.7597567414609228</v>
      </c>
      <c r="C78" s="69">
        <v>2.3530536332707315</v>
      </c>
      <c r="D78" s="50">
        <v>0.40670310819019123</v>
      </c>
    </row>
    <row r="79" spans="1:20" x14ac:dyDescent="0.25">
      <c r="A79" s="58" t="str">
        <f t="shared" si="4"/>
        <v>Stromnetz-lokal 2011</v>
      </c>
      <c r="B79" s="70">
        <v>2.6821749059004807</v>
      </c>
      <c r="C79" s="14">
        <v>2.2121128989551622</v>
      </c>
      <c r="D79" s="51">
        <v>0.47006200694531869</v>
      </c>
    </row>
    <row r="80" spans="1:20" x14ac:dyDescent="0.25">
      <c r="A80" s="58" t="str">
        <f t="shared" si="4"/>
        <v>Stromnetz-lokal 2012</v>
      </c>
      <c r="B80" s="70">
        <v>2.6572463186547113</v>
      </c>
      <c r="C80" s="14">
        <v>2.133211316250808</v>
      </c>
      <c r="D80" s="51">
        <v>0.52403500240390333</v>
      </c>
    </row>
    <row r="81" spans="1:4" x14ac:dyDescent="0.25">
      <c r="A81" s="58" t="str">
        <f t="shared" si="4"/>
        <v>Stromnetz-lokal 2013</v>
      </c>
      <c r="B81" s="70">
        <v>2.6486001273799427</v>
      </c>
      <c r="C81" s="14">
        <v>2.1089502887963705</v>
      </c>
      <c r="D81" s="51">
        <v>0.53964983858357241</v>
      </c>
    </row>
    <row r="82" spans="1:4" x14ac:dyDescent="0.25">
      <c r="A82" s="58" t="str">
        <f t="shared" si="4"/>
        <v>Stromnetz-lokal 2014</v>
      </c>
      <c r="B82" s="70">
        <v>2.6381315425580354</v>
      </c>
      <c r="C82" s="14">
        <v>2.0591240107220035</v>
      </c>
      <c r="D82" s="51">
        <v>0.57900753183603171</v>
      </c>
    </row>
    <row r="83" spans="1:4" x14ac:dyDescent="0.25">
      <c r="A83" s="58" t="str">
        <f t="shared" si="4"/>
        <v>Stromnetz-lokal 2015</v>
      </c>
      <c r="B83" s="70">
        <v>2.5489780195543017</v>
      </c>
      <c r="C83" s="14">
        <v>1.91945430117282</v>
      </c>
      <c r="D83" s="51">
        <v>0.62952371838148158</v>
      </c>
    </row>
    <row r="84" spans="1:4" x14ac:dyDescent="0.25">
      <c r="A84" s="58" t="str">
        <f t="shared" si="4"/>
        <v>Stromnetz-lokal 2020</v>
      </c>
      <c r="B84" s="70">
        <v>2.2840198904464772</v>
      </c>
      <c r="C84" s="14">
        <v>1.5958799422136249</v>
      </c>
      <c r="D84" s="51">
        <v>0.68813994823285274</v>
      </c>
    </row>
    <row r="85" spans="1:4" x14ac:dyDescent="0.25">
      <c r="A85" s="58" t="str">
        <f t="shared" si="4"/>
        <v>Stromnetz-lokal 2030</v>
      </c>
      <c r="B85" s="70">
        <v>1.9588707917737207</v>
      </c>
      <c r="C85" s="14">
        <v>1.0696040959251139</v>
      </c>
      <c r="D85" s="51">
        <v>0.88926669584860685</v>
      </c>
    </row>
    <row r="86" spans="1:4" x14ac:dyDescent="0.25">
      <c r="A86" s="58" t="str">
        <f t="shared" ref="A86:A97" si="5">+A17</f>
        <v>Kraftwerkspark mix 2010</v>
      </c>
      <c r="B86" s="70">
        <v>2.6775350334612908</v>
      </c>
      <c r="C86" s="14">
        <v>2.2829242327277424</v>
      </c>
      <c r="D86" s="51">
        <v>0.39461080073354843</v>
      </c>
    </row>
    <row r="87" spans="1:4" x14ac:dyDescent="0.25">
      <c r="A87" s="58" t="str">
        <f t="shared" si="5"/>
        <v>Kraftwerkspark mix 2011</v>
      </c>
      <c r="B87" s="70">
        <v>2.6020461529748475</v>
      </c>
      <c r="C87" s="14">
        <v>2.1458932934389701</v>
      </c>
      <c r="D87" s="51">
        <v>0.45615285953587731</v>
      </c>
    </row>
    <row r="88" spans="1:4" x14ac:dyDescent="0.25">
      <c r="A88" s="58" t="str">
        <f t="shared" si="5"/>
        <v>Kraftwerkspark mix 2012</v>
      </c>
      <c r="B88" s="70">
        <v>2.5778426195158315</v>
      </c>
      <c r="C88" s="14">
        <v>2.0692575281735555</v>
      </c>
      <c r="D88" s="51">
        <v>0.50858509134227636</v>
      </c>
    </row>
    <row r="89" spans="1:4" x14ac:dyDescent="0.25">
      <c r="A89" s="58" t="str">
        <f t="shared" si="5"/>
        <v>Kraftwerkspark mix 2013</v>
      </c>
      <c r="B89" s="70">
        <v>2.569462802227287</v>
      </c>
      <c r="C89" s="14">
        <v>2.0457083104376528</v>
      </c>
      <c r="D89" s="51">
        <v>0.52375449178963418</v>
      </c>
    </row>
    <row r="90" spans="1:4" x14ac:dyDescent="0.25">
      <c r="A90" s="58" t="str">
        <f t="shared" si="5"/>
        <v>Kraftwerkspark mix 2014</v>
      </c>
      <c r="B90" s="70">
        <v>2.5592812785349519</v>
      </c>
      <c r="C90" s="14">
        <v>1.9972906279428841</v>
      </c>
      <c r="D90" s="51">
        <v>0.56199065059206765</v>
      </c>
    </row>
    <row r="91" spans="1:4" x14ac:dyDescent="0.25">
      <c r="A91" s="58" t="str">
        <f t="shared" si="5"/>
        <v>Kraftwerkspark mix 2015</v>
      </c>
      <c r="B91" s="70">
        <v>2.4726833773691381</v>
      </c>
      <c r="C91" s="14">
        <v>1.8616182051375696</v>
      </c>
      <c r="D91" s="51">
        <v>0.61106517223156831</v>
      </c>
    </row>
    <row r="92" spans="1:4" x14ac:dyDescent="0.25">
      <c r="A92" s="58" t="str">
        <f t="shared" si="5"/>
        <v>Kraftwerkspark mix 2020</v>
      </c>
      <c r="B92" s="70">
        <v>2.2157422115968082</v>
      </c>
      <c r="C92" s="14">
        <v>1.5477542794495045</v>
      </c>
      <c r="D92" s="51">
        <v>0.66798793214730356</v>
      </c>
    </row>
    <row r="93" spans="1:4" x14ac:dyDescent="0.25">
      <c r="A93" s="58" t="str">
        <f t="shared" si="5"/>
        <v>Kraftwerkspark mix 2030</v>
      </c>
      <c r="B93" s="70">
        <v>1.8997056842413595</v>
      </c>
      <c r="C93" s="14">
        <v>1.0364025215714303</v>
      </c>
      <c r="D93" s="51">
        <v>0.8633031626699289</v>
      </c>
    </row>
    <row r="94" spans="1:4" x14ac:dyDescent="0.25">
      <c r="A94" s="58" t="str">
        <f t="shared" si="5"/>
        <v xml:space="preserve"> </v>
      </c>
      <c r="B94" s="70"/>
      <c r="C94" s="14"/>
      <c r="D94" s="51"/>
    </row>
    <row r="95" spans="1:4" x14ac:dyDescent="0.25">
      <c r="A95" s="58" t="str">
        <f t="shared" si="5"/>
        <v xml:space="preserve"> </v>
      </c>
      <c r="B95" s="70"/>
      <c r="C95" s="14"/>
      <c r="D95" s="51"/>
    </row>
    <row r="96" spans="1:4" x14ac:dyDescent="0.25">
      <c r="A96" s="58" t="str">
        <f t="shared" si="5"/>
        <v xml:space="preserve"> </v>
      </c>
      <c r="B96" s="70"/>
      <c r="C96" s="14"/>
      <c r="D96" s="51"/>
    </row>
    <row r="97" spans="1:9" ht="13.8" thickBot="1" x14ac:dyDescent="0.3">
      <c r="A97" s="59" t="str">
        <f t="shared" si="5"/>
        <v xml:space="preserve"> </v>
      </c>
      <c r="B97" s="71"/>
      <c r="C97" s="72"/>
      <c r="D97" s="53"/>
    </row>
    <row r="98" spans="1:9" ht="13.8" thickBot="1" x14ac:dyDescent="0.3"/>
    <row r="99" spans="1:9" x14ac:dyDescent="0.25">
      <c r="A99" s="75" t="s">
        <v>98</v>
      </c>
      <c r="B99" s="73"/>
    </row>
    <row r="100" spans="1:9" ht="13.8" thickBot="1" x14ac:dyDescent="0.3">
      <c r="A100" s="57" t="s">
        <v>99</v>
      </c>
      <c r="B100" s="74" t="s">
        <v>185</v>
      </c>
      <c r="D100" s="15"/>
      <c r="E100" s="15"/>
      <c r="F100" s="15"/>
    </row>
    <row r="101" spans="1:9" x14ac:dyDescent="0.25">
      <c r="A101" s="178" t="str">
        <f t="shared" ref="A101:A107" si="6">+A9</f>
        <v>Stromnetz-lokal 2010</v>
      </c>
      <c r="B101" s="81">
        <v>2.9277911756893479E-2</v>
      </c>
    </row>
    <row r="102" spans="1:9" x14ac:dyDescent="0.25">
      <c r="A102" s="58" t="str">
        <f t="shared" si="6"/>
        <v>Stromnetz-lokal 2011</v>
      </c>
      <c r="B102" s="76">
        <v>3.1661310323031391E-2</v>
      </c>
      <c r="G102" s="15"/>
      <c r="H102" s="15"/>
      <c r="I102" s="15"/>
    </row>
    <row r="103" spans="1:9" x14ac:dyDescent="0.25">
      <c r="A103" s="58" t="str">
        <f t="shared" si="6"/>
        <v>Stromnetz-lokal 2012</v>
      </c>
      <c r="B103" s="76">
        <v>3.5809576978229625E-2</v>
      </c>
    </row>
    <row r="104" spans="1:9" x14ac:dyDescent="0.25">
      <c r="A104" s="58" t="str">
        <f t="shared" si="6"/>
        <v>Stromnetz-lokal 2013</v>
      </c>
      <c r="B104" s="76">
        <v>3.5437713922236914E-2</v>
      </c>
    </row>
    <row r="105" spans="1:9" x14ac:dyDescent="0.25">
      <c r="A105" s="58" t="str">
        <f t="shared" si="6"/>
        <v>Stromnetz-lokal 2014</v>
      </c>
      <c r="B105" s="76">
        <v>3.4890119316451501E-2</v>
      </c>
    </row>
    <row r="106" spans="1:9" x14ac:dyDescent="0.25">
      <c r="A106" s="58" t="str">
        <f t="shared" si="6"/>
        <v>Stromnetz-lokal 2015</v>
      </c>
      <c r="B106" s="76">
        <v>3.696547936585972E-2</v>
      </c>
    </row>
    <row r="107" spans="1:9" x14ac:dyDescent="0.25">
      <c r="A107" s="58" t="str">
        <f t="shared" si="6"/>
        <v>Stromnetz-lokal 2020</v>
      </c>
      <c r="B107" s="76">
        <v>1.9552073388487603E-2</v>
      </c>
    </row>
    <row r="108" spans="1:9" x14ac:dyDescent="0.25">
      <c r="A108" s="58" t="str">
        <f t="shared" ref="A108:A110" si="7">+A16</f>
        <v>Stromnetz-lokal 2030</v>
      </c>
      <c r="B108" s="76">
        <v>1.4674866622362077E-2</v>
      </c>
    </row>
    <row r="109" spans="1:9" x14ac:dyDescent="0.25">
      <c r="A109" s="58" t="str">
        <f t="shared" si="7"/>
        <v>Kraftwerkspark mix 2010</v>
      </c>
      <c r="B109" s="76">
        <v>1.5600884727688769E-2</v>
      </c>
    </row>
    <row r="110" spans="1:9" x14ac:dyDescent="0.25">
      <c r="A110" s="58" t="str">
        <f t="shared" si="7"/>
        <v>Kraftwerkspark mix 2011</v>
      </c>
      <c r="B110" s="76">
        <v>1.791582602621036E-2</v>
      </c>
    </row>
    <row r="111" spans="1:9" x14ac:dyDescent="0.25">
      <c r="A111" s="58" t="str">
        <f t="shared" ref="A111:A120" si="8">+A19</f>
        <v>Kraftwerkspark mix 2012</v>
      </c>
      <c r="B111" s="76">
        <v>2.1945702427772169E-2</v>
      </c>
    </row>
    <row r="112" spans="1:9" x14ac:dyDescent="0.25">
      <c r="A112" s="58" t="str">
        <f t="shared" si="8"/>
        <v>Kraftwerkspark mix 2013</v>
      </c>
      <c r="B112" s="76">
        <v>2.1584450904589901E-2</v>
      </c>
    </row>
    <row r="113" spans="1:2" x14ac:dyDescent="0.25">
      <c r="A113" s="58" t="str">
        <f t="shared" si="8"/>
        <v>Kraftwerkspark mix 2014</v>
      </c>
      <c r="B113" s="76">
        <v>2.1052503802983565E-2</v>
      </c>
    </row>
    <row r="114" spans="1:2" x14ac:dyDescent="0.25">
      <c r="A114" s="58" t="str">
        <f t="shared" si="8"/>
        <v>Kraftwerkspark mix 2015</v>
      </c>
      <c r="B114" s="76">
        <v>2.3068683987728416E-2</v>
      </c>
    </row>
    <row r="115" spans="1:2" x14ac:dyDescent="0.25">
      <c r="A115" s="58" t="str">
        <f t="shared" si="8"/>
        <v>Kraftwerkspark mix 2020</v>
      </c>
      <c r="B115" s="76">
        <v>6.1529583569725228E-3</v>
      </c>
    </row>
    <row r="116" spans="1:2" x14ac:dyDescent="0.25">
      <c r="A116" s="58" t="str">
        <f t="shared" si="8"/>
        <v>Kraftwerkspark mix 2030</v>
      </c>
      <c r="B116" s="76">
        <v>1.4171557820493671E-3</v>
      </c>
    </row>
    <row r="117" spans="1:2" x14ac:dyDescent="0.25">
      <c r="A117" s="58" t="str">
        <f t="shared" si="8"/>
        <v xml:space="preserve"> </v>
      </c>
      <c r="B117" s="76">
        <v>1.112817561280156E-2</v>
      </c>
    </row>
    <row r="118" spans="1:2" x14ac:dyDescent="0.25">
      <c r="A118" s="58" t="str">
        <f t="shared" si="8"/>
        <v xml:space="preserve"> </v>
      </c>
      <c r="B118" s="76"/>
    </row>
    <row r="119" spans="1:2" x14ac:dyDescent="0.25">
      <c r="A119" s="58" t="str">
        <f t="shared" si="8"/>
        <v xml:space="preserve"> </v>
      </c>
      <c r="B119" s="76"/>
    </row>
    <row r="120" spans="1:2" ht="13.8" thickBot="1" x14ac:dyDescent="0.3">
      <c r="A120" s="59" t="str">
        <f t="shared" si="8"/>
        <v xml:space="preserve"> </v>
      </c>
      <c r="B120" s="77"/>
    </row>
  </sheetData>
  <mergeCells count="25">
    <mergeCell ref="B16:G16"/>
    <mergeCell ref="B9:G9"/>
    <mergeCell ref="B3:G3"/>
    <mergeCell ref="B4:G4"/>
    <mergeCell ref="B5:G5"/>
    <mergeCell ref="B6:G6"/>
    <mergeCell ref="B8:G8"/>
    <mergeCell ref="B10:G10"/>
    <mergeCell ref="B11:G11"/>
    <mergeCell ref="B12:G12"/>
    <mergeCell ref="B14:G14"/>
    <mergeCell ref="B15:G15"/>
    <mergeCell ref="B13:G13"/>
    <mergeCell ref="B27:G27"/>
    <mergeCell ref="B28:G28"/>
    <mergeCell ref="B17:G17"/>
    <mergeCell ref="B18:G18"/>
    <mergeCell ref="B26:G26"/>
    <mergeCell ref="B19:G19"/>
    <mergeCell ref="B20:G20"/>
    <mergeCell ref="B21:G21"/>
    <mergeCell ref="B22:G22"/>
    <mergeCell ref="B24:G24"/>
    <mergeCell ref="B25:G25"/>
    <mergeCell ref="B23:G23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Einführung</vt:lpstr>
      <vt:lpstr>Information zu den Daten</vt:lpstr>
      <vt:lpstr>Hinweis zu KEA-KEV</vt:lpstr>
      <vt:lpstr>weitere Hinweise</vt:lpstr>
      <vt:lpstr>handy_figures</vt:lpstr>
      <vt:lpstr>Heizen (en) 2010</vt:lpstr>
      <vt:lpstr>Wärme-end 2010</vt:lpstr>
      <vt:lpstr>Strom DE 2010</vt:lpstr>
      <vt:lpstr>Strom DE 2010-2030</vt:lpstr>
      <vt:lpstr>Pkw DE 2010-2030</vt:lpstr>
      <vt:lpstr>Vorketten Öl-Gas 2010</vt:lpstr>
      <vt:lpstr>Vorketten Kohle 2010</vt:lpstr>
      <vt:lpstr>Vorketten Uran</vt:lpstr>
      <vt:lpstr>Vorketten Bio-Anbau (fest)</vt:lpstr>
      <vt:lpstr>Vorketten Bio-Anbau (Öle)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R. Fritsche</dc:creator>
  <cp:lastModifiedBy>Uwe R. Fritsche</cp:lastModifiedBy>
  <dcterms:created xsi:type="dcterms:W3CDTF">2008-03-27T15:01:15Z</dcterms:created>
  <dcterms:modified xsi:type="dcterms:W3CDTF">2017-04-06T12:07:03Z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-2110842114</vt:i4>
  </property>
  <property fmtid="{D5CDD505-2E9C-101B-9397-08002B2CF9AE}" pid="3" name="_NewReviewCycle">
    <vt:lpwstr/>
  </property>
  <property fmtid="{D5CDD505-2E9C-101B-9397-08002B2CF9AE}" pid="4" name="_EmailSubject">
    <vt:lpwstr>GEMIS-results</vt:lpwstr>
  </property>
  <property fmtid="{D5CDD505-2E9C-101B-9397-08002B2CF9AE}" pid="5" name="_AuthorEmail">
    <vt:lpwstr>U.Fritsche@oeko.de</vt:lpwstr>
  </property>
  <property fmtid="{D5CDD505-2E9C-101B-9397-08002B2CF9AE}" pid="6" name="_AuthorEmailDisplayName">
    <vt:lpwstr>Uwe R. Fritsche</vt:lpwstr>
  </property>
  <property fmtid="{D5CDD505-2E9C-101B-9397-08002B2CF9AE}" pid="7" name="_ReviewingToolsShownOnce">
    <vt:lpwstr/>
  </property>
</Properties>
</file>