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defaultThemeVersion="124226"/>
  <mc:AlternateContent xmlns:mc="http://schemas.openxmlformats.org/markup-compatibility/2006">
    <mc:Choice Requires="x15">
      <x15ac:absPath xmlns:x15ac="http://schemas.microsoft.com/office/spreadsheetml/2010/11/ac" url="https://iinas-my.sharepoint.com/personal/uf_iinas_org/Documents/GEMIS/data/results/GEMIS 5.2/"/>
    </mc:Choice>
  </mc:AlternateContent>
  <xr:revisionPtr revIDLastSave="78" documentId="8_{9E3522B6-24B5-44DF-84E9-90926711591B}" xr6:coauthVersionLast="47" xr6:coauthVersionMax="47" xr10:uidLastSave="{9039799B-D8CE-4D12-9AA7-F75B833EAD35}"/>
  <bookViews>
    <workbookView xWindow="1470" yWindow="120" windowWidth="27330" windowHeight="16080" tabRatio="917" activeTab="7" xr2:uid="{00000000-000D-0000-FFFF-FFFF00000000}"/>
  </bookViews>
  <sheets>
    <sheet name="Einführung" sheetId="47" r:id="rId1"/>
    <sheet name="Information zu den Daten" sheetId="1" r:id="rId2"/>
    <sheet name="Hinweis zu KEA-KEV" sheetId="4" r:id="rId3"/>
    <sheet name="weitere Hinweise" sheetId="5" r:id="rId4"/>
    <sheet name="handy_figures" sheetId="46" r:id="rId5"/>
    <sheet name="Heizen (en) 2020" sheetId="48" r:id="rId6"/>
    <sheet name="Wärme-end 2020" sheetId="19" r:id="rId7"/>
    <sheet name="Strom-mix DE 2000-2024" sheetId="56" r:id="rId8"/>
    <sheet name="Strom-lokal DE 2000-2024" sheetId="49" r:id="rId9"/>
    <sheet name="Strom DE 2020" sheetId="22" r:id="rId10"/>
    <sheet name="Pkw DE Benzin-Diesel 2020" sheetId="52" r:id="rId11"/>
    <sheet name="Baustoffe 2020" sheetId="54" r:id="rId12"/>
    <sheet name="Kunststoffe 2020" sheetId="55" r:id="rId13"/>
    <sheet name="Metalle 2020" sheetId="53" r:id="rId14"/>
    <sheet name="Ernährung 2015" sheetId="51" r:id="rId15"/>
  </sheets>
  <definedNames>
    <definedName name="HTML_CodePage" hidden="1">1252</definedName>
    <definedName name="HTML_Control" localSheetId="11" hidden="1">{"'Verkehr-Personen'!$A$5:$J$26"}</definedName>
    <definedName name="HTML_Control" localSheetId="14" hidden="1">{"'Verkehr-Personen'!$A$5:$J$26"}</definedName>
    <definedName name="HTML_Control" localSheetId="4" hidden="1">{"'Verkehr-Personen'!$A$5:$J$26"}</definedName>
    <definedName name="HTML_Control" localSheetId="5" hidden="1">{"'Verkehr-Personen'!$A$5:$J$26"}</definedName>
    <definedName name="HTML_Control" localSheetId="12" hidden="1">{"'Verkehr-Personen'!$A$5:$J$26"}</definedName>
    <definedName name="HTML_Control" localSheetId="13" hidden="1">{"'Verkehr-Personen'!$A$5:$J$26"}</definedName>
    <definedName name="HTML_Control" hidden="1">{"'Verkehr-Personen'!$A$5:$J$26"}</definedName>
    <definedName name="HTML_Description" hidden="1">""</definedName>
    <definedName name="HTML_Email" hidden="1">""</definedName>
    <definedName name="HTML_Header" hidden="1">"Verkehr-Personen"</definedName>
    <definedName name="HTML_LastUpdate" hidden="1">"08-11-00"</definedName>
    <definedName name="HTML_LineAfter" hidden="1">FALSE</definedName>
    <definedName name="HTML_LineBefore" hidden="1">FALSE</definedName>
    <definedName name="HTML_Name" hidden="1">"Uwe R. Fritsche"</definedName>
    <definedName name="HTML_OBDlg2" hidden="1">TRUE</definedName>
    <definedName name="HTML_OBDlg4" hidden="1">TRUE</definedName>
    <definedName name="HTML_OS" hidden="1">0</definedName>
    <definedName name="HTML_PathFile" hidden="1">"D:\Archiv\G4-results Verkehr-P.htm"</definedName>
    <definedName name="HTML_Title" hidden="1">"G4-ergebnisse"</definedName>
    <definedName name="motorraf" localSheetId="11" hidden="1">{"'Verkehr-Personen'!$A$5:$J$26"}</definedName>
    <definedName name="motorraf" localSheetId="14" hidden="1">{"'Verkehr-Personen'!$A$5:$J$26"}</definedName>
    <definedName name="motorraf" localSheetId="4" hidden="1">{"'Verkehr-Personen'!$A$5:$J$26"}</definedName>
    <definedName name="motorraf" localSheetId="5" hidden="1">{"'Verkehr-Personen'!$A$5:$J$26"}</definedName>
    <definedName name="motorraf" localSheetId="12" hidden="1">{"'Verkehr-Personen'!$A$5:$J$26"}</definedName>
    <definedName name="motorraf" localSheetId="13" hidden="1">{"'Verkehr-Personen'!$A$5:$J$26"}</definedName>
    <definedName name="motorraf" hidden="1">{"'Verkehr-Personen'!$A$5:$J$26"}</definedName>
    <definedName name="t" localSheetId="11" hidden="1">{"'Verkehr-Personen'!$A$5:$J$26"}</definedName>
    <definedName name="t" localSheetId="14" hidden="1">{"'Verkehr-Personen'!$A$5:$J$26"}</definedName>
    <definedName name="t" localSheetId="4" hidden="1">{"'Verkehr-Personen'!$A$5:$J$26"}</definedName>
    <definedName name="t" localSheetId="5" hidden="1">{"'Verkehr-Personen'!$A$5:$J$26"}</definedName>
    <definedName name="t" localSheetId="12" hidden="1">{"'Verkehr-Personen'!$A$5:$J$26"}</definedName>
    <definedName name="t" localSheetId="13" hidden="1">{"'Verkehr-Personen'!$A$5:$J$26"}</definedName>
    <definedName name="t" hidden="1">{"'Verkehr-Personen'!$A$5:$J$26"}</definedName>
    <definedName name="Verkehr2" localSheetId="11" hidden="1">{"'Verkehr-Personen'!$A$5:$J$26"}</definedName>
    <definedName name="Verkehr2" localSheetId="14" hidden="1">{"'Verkehr-Personen'!$A$5:$J$26"}</definedName>
    <definedName name="Verkehr2" localSheetId="4" hidden="1">{"'Verkehr-Personen'!$A$5:$J$26"}</definedName>
    <definedName name="Verkehr2" localSheetId="5" hidden="1">{"'Verkehr-Personen'!$A$5:$J$26"}</definedName>
    <definedName name="Verkehr2" localSheetId="12" hidden="1">{"'Verkehr-Personen'!$A$5:$J$26"}</definedName>
    <definedName name="Verkehr2" localSheetId="13" hidden="1">{"'Verkehr-Personen'!$A$5:$J$26"}</definedName>
    <definedName name="Verkehr2" hidden="1">{"'Verkehr-Personen'!$A$5:$J$26"}</definedName>
    <definedName name="VerkehrPkwKlassen" localSheetId="11" hidden="1">{"'Verkehr-Personen'!$A$5:$J$26"}</definedName>
    <definedName name="VerkehrPkwKlassen" localSheetId="14" hidden="1">{"'Verkehr-Personen'!$A$5:$J$26"}</definedName>
    <definedName name="VerkehrPkwKlassen" localSheetId="4" hidden="1">{"'Verkehr-Personen'!$A$5:$J$26"}</definedName>
    <definedName name="VerkehrPkwKlassen" localSheetId="5" hidden="1">{"'Verkehr-Personen'!$A$5:$J$26"}</definedName>
    <definedName name="VerkehrPkwKlassen" localSheetId="12" hidden="1">{"'Verkehr-Personen'!$A$5:$J$26"}</definedName>
    <definedName name="VerkehrPkwKlassen" localSheetId="13" hidden="1">{"'Verkehr-Personen'!$A$5:$J$26"}</definedName>
    <definedName name="VerkehrPkwKlassen" hidden="1">{"'Verkehr-Personen'!$A$5:$J$26"}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1" i="48" l="1"/>
  <c r="A54" i="19"/>
  <c r="A31" i="19"/>
  <c r="A54" i="56"/>
  <c r="A31" i="56"/>
  <c r="A54" i="49"/>
  <c r="A31" i="49"/>
  <c r="A31" i="22"/>
  <c r="B100" i="52"/>
  <c r="A54" i="52"/>
  <c r="A31" i="52"/>
  <c r="A54" i="51"/>
  <c r="A31" i="51"/>
  <c r="A54" i="53"/>
  <c r="A31" i="53"/>
  <c r="A54" i="55"/>
  <c r="A31" i="55"/>
  <c r="H20" i="53"/>
  <c r="H19" i="53"/>
  <c r="B100" i="54"/>
  <c r="A51" i="49"/>
  <c r="A50" i="49"/>
  <c r="A49" i="49"/>
  <c r="A74" i="49"/>
  <c r="A73" i="49"/>
  <c r="A72" i="49"/>
  <c r="A120" i="49"/>
  <c r="A119" i="49"/>
  <c r="A118" i="49"/>
  <c r="A97" i="49"/>
  <c r="A96" i="49"/>
  <c r="A95" i="49"/>
  <c r="A120" i="56"/>
  <c r="A119" i="56"/>
  <c r="A118" i="56"/>
  <c r="A97" i="56"/>
  <c r="A96" i="56"/>
  <c r="A95" i="56"/>
  <c r="A51" i="56"/>
  <c r="A50" i="56"/>
  <c r="A49" i="56"/>
  <c r="A74" i="56"/>
  <c r="A73" i="56"/>
  <c r="A72" i="56"/>
  <c r="A72" i="48"/>
  <c r="A95" i="48" s="1"/>
  <c r="A118" i="48" s="1"/>
  <c r="A51" i="48"/>
  <c r="A74" i="48" s="1"/>
  <c r="A97" i="48" s="1"/>
  <c r="A120" i="48" s="1"/>
  <c r="A50" i="48"/>
  <c r="A73" i="48" s="1"/>
  <c r="A96" i="48" s="1"/>
  <c r="A119" i="48" s="1"/>
  <c r="A49" i="48"/>
  <c r="H10" i="53"/>
  <c r="H11" i="53" s="1"/>
  <c r="H12" i="53" s="1"/>
  <c r="H13" i="53" s="1"/>
  <c r="H14" i="53" s="1"/>
  <c r="H15" i="53" s="1"/>
  <c r="H16" i="53" s="1"/>
  <c r="H17" i="53" s="1"/>
  <c r="H18" i="53" s="1"/>
  <c r="H10" i="55"/>
  <c r="H11" i="55" s="1"/>
  <c r="H12" i="55" s="1"/>
  <c r="H13" i="55" s="1"/>
  <c r="H14" i="55" s="1"/>
  <c r="H15" i="55" s="1"/>
  <c r="H13" i="54"/>
  <c r="H14" i="54" s="1"/>
  <c r="H15" i="54" s="1"/>
  <c r="H16" i="54" s="1"/>
  <c r="H12" i="54"/>
  <c r="H11" i="54"/>
  <c r="H10" i="54"/>
  <c r="H11" i="52"/>
  <c r="H12" i="52" s="1"/>
  <c r="H10" i="52"/>
  <c r="A117" i="56"/>
  <c r="A116" i="56"/>
  <c r="A115" i="56"/>
  <c r="A114" i="56"/>
  <c r="A113" i="56"/>
  <c r="A112" i="56"/>
  <c r="A111" i="56"/>
  <c r="A110" i="56"/>
  <c r="A109" i="56"/>
  <c r="A108" i="56"/>
  <c r="A107" i="56"/>
  <c r="A106" i="56"/>
  <c r="A105" i="56"/>
  <c r="A104" i="56"/>
  <c r="A103" i="56"/>
  <c r="A102" i="56"/>
  <c r="A101" i="56"/>
  <c r="A94" i="56"/>
  <c r="A93" i="56"/>
  <c r="A92" i="56"/>
  <c r="A91" i="56"/>
  <c r="A90" i="56"/>
  <c r="A89" i="56"/>
  <c r="A88" i="56"/>
  <c r="A87" i="56"/>
  <c r="A86" i="56"/>
  <c r="A85" i="56"/>
  <c r="A84" i="56"/>
  <c r="A83" i="56"/>
  <c r="A82" i="56"/>
  <c r="A81" i="56"/>
  <c r="A80" i="56"/>
  <c r="A79" i="56"/>
  <c r="A78" i="56"/>
  <c r="A71" i="56"/>
  <c r="A70" i="56"/>
  <c r="A69" i="56"/>
  <c r="A68" i="56"/>
  <c r="A67" i="56"/>
  <c r="A66" i="56"/>
  <c r="A65" i="56"/>
  <c r="A64" i="56"/>
  <c r="A63" i="56"/>
  <c r="A62" i="56"/>
  <c r="A61" i="56"/>
  <c r="A60" i="56"/>
  <c r="A59" i="56"/>
  <c r="A58" i="56"/>
  <c r="A57" i="56"/>
  <c r="A56" i="56"/>
  <c r="A55" i="56"/>
  <c r="A48" i="56"/>
  <c r="A47" i="56"/>
  <c r="A46" i="56"/>
  <c r="A45" i="56"/>
  <c r="A44" i="56"/>
  <c r="A43" i="56"/>
  <c r="A42" i="56"/>
  <c r="A41" i="56"/>
  <c r="A40" i="56"/>
  <c r="A39" i="56"/>
  <c r="A38" i="56"/>
  <c r="A37" i="56"/>
  <c r="A36" i="56"/>
  <c r="A35" i="56"/>
  <c r="A34" i="56"/>
  <c r="A33" i="56"/>
  <c r="A32" i="56"/>
  <c r="A1" i="56"/>
  <c r="H28" i="19"/>
  <c r="H12" i="19"/>
  <c r="H13" i="19" s="1"/>
  <c r="H14" i="19" s="1"/>
  <c r="H15" i="19" s="1"/>
  <c r="H16" i="19" s="1"/>
  <c r="H17" i="19" s="1"/>
  <c r="H18" i="19" s="1"/>
  <c r="H19" i="19" s="1"/>
  <c r="H20" i="19" s="1"/>
  <c r="H21" i="19" s="1"/>
  <c r="H22" i="19" s="1"/>
  <c r="H23" i="19" s="1"/>
  <c r="H24" i="19" s="1"/>
  <c r="H25" i="19" s="1"/>
  <c r="H26" i="19" s="1"/>
  <c r="H27" i="19" s="1"/>
  <c r="H11" i="19"/>
  <c r="H10" i="19"/>
  <c r="A120" i="55"/>
  <c r="A119" i="55"/>
  <c r="A118" i="55"/>
  <c r="A117" i="55"/>
  <c r="A116" i="55"/>
  <c r="A115" i="55"/>
  <c r="A114" i="55"/>
  <c r="A113" i="55"/>
  <c r="A107" i="55"/>
  <c r="A106" i="55"/>
  <c r="A105" i="55"/>
  <c r="A104" i="55"/>
  <c r="A103" i="55"/>
  <c r="A102" i="55"/>
  <c r="A101" i="55"/>
  <c r="A97" i="55"/>
  <c r="A96" i="55"/>
  <c r="A95" i="55"/>
  <c r="A94" i="55"/>
  <c r="A93" i="55"/>
  <c r="A92" i="55"/>
  <c r="A91" i="55"/>
  <c r="A90" i="55"/>
  <c r="A89" i="55"/>
  <c r="A84" i="55"/>
  <c r="A83" i="55"/>
  <c r="A82" i="55"/>
  <c r="A81" i="55"/>
  <c r="A80" i="55"/>
  <c r="A79" i="55"/>
  <c r="A78" i="55"/>
  <c r="A74" i="55"/>
  <c r="A73" i="55"/>
  <c r="A72" i="55"/>
  <c r="A71" i="55"/>
  <c r="A70" i="55"/>
  <c r="A69" i="55"/>
  <c r="A68" i="55"/>
  <c r="A67" i="55"/>
  <c r="A66" i="55"/>
  <c r="A61" i="55"/>
  <c r="A60" i="55"/>
  <c r="A59" i="55"/>
  <c r="A58" i="55"/>
  <c r="A57" i="55"/>
  <c r="A56" i="55"/>
  <c r="A55" i="55"/>
  <c r="A51" i="55"/>
  <c r="A50" i="55"/>
  <c r="A49" i="55"/>
  <c r="A48" i="55"/>
  <c r="A47" i="55"/>
  <c r="A46" i="55"/>
  <c r="A45" i="55"/>
  <c r="A44" i="55"/>
  <c r="A43" i="55"/>
  <c r="A42" i="55"/>
  <c r="A38" i="55"/>
  <c r="A37" i="55"/>
  <c r="A36" i="55"/>
  <c r="A35" i="55"/>
  <c r="A34" i="55"/>
  <c r="A33" i="55"/>
  <c r="A32" i="55"/>
  <c r="A1" i="55"/>
  <c r="A120" i="54"/>
  <c r="A119" i="54"/>
  <c r="A118" i="54"/>
  <c r="A117" i="54"/>
  <c r="A116" i="54"/>
  <c r="A115" i="54"/>
  <c r="A114" i="54"/>
  <c r="A108" i="54"/>
  <c r="A107" i="54"/>
  <c r="A106" i="54"/>
  <c r="A105" i="54"/>
  <c r="A104" i="54"/>
  <c r="A103" i="54"/>
  <c r="A102" i="54"/>
  <c r="A101" i="54"/>
  <c r="A97" i="54"/>
  <c r="A96" i="54"/>
  <c r="A95" i="54"/>
  <c r="A94" i="54"/>
  <c r="A93" i="54"/>
  <c r="A92" i="54"/>
  <c r="A91" i="54"/>
  <c r="A90" i="54"/>
  <c r="A89" i="54"/>
  <c r="A85" i="54"/>
  <c r="A84" i="54"/>
  <c r="A83" i="54"/>
  <c r="A82" i="54"/>
  <c r="A81" i="54"/>
  <c r="A80" i="54"/>
  <c r="A79" i="54"/>
  <c r="A78" i="54"/>
  <c r="A74" i="54"/>
  <c r="A73" i="54"/>
  <c r="A72" i="54"/>
  <c r="A71" i="54"/>
  <c r="A70" i="54"/>
  <c r="A69" i="54"/>
  <c r="A68" i="54"/>
  <c r="A67" i="54"/>
  <c r="A66" i="54"/>
  <c r="A62" i="54"/>
  <c r="A61" i="54"/>
  <c r="A60" i="54"/>
  <c r="A59" i="54"/>
  <c r="A58" i="54"/>
  <c r="A57" i="54"/>
  <c r="A56" i="54"/>
  <c r="A55" i="54"/>
  <c r="A54" i="54"/>
  <c r="A51" i="54"/>
  <c r="A50" i="54"/>
  <c r="A49" i="54"/>
  <c r="A48" i="54"/>
  <c r="A47" i="54"/>
  <c r="A46" i="54"/>
  <c r="A45" i="54"/>
  <c r="A44" i="54"/>
  <c r="A43" i="54"/>
  <c r="A42" i="54"/>
  <c r="A39" i="54"/>
  <c r="A38" i="54"/>
  <c r="A37" i="54"/>
  <c r="A36" i="54"/>
  <c r="A35" i="54"/>
  <c r="A34" i="54"/>
  <c r="A33" i="54"/>
  <c r="A32" i="54"/>
  <c r="A31" i="54"/>
  <c r="A1" i="54"/>
  <c r="A120" i="53" l="1"/>
  <c r="A119" i="53"/>
  <c r="A118" i="53"/>
  <c r="A117" i="53"/>
  <c r="A116" i="53"/>
  <c r="A115" i="53"/>
  <c r="A114" i="53"/>
  <c r="A113" i="53"/>
  <c r="A112" i="53"/>
  <c r="A111" i="53"/>
  <c r="A110" i="53"/>
  <c r="A109" i="53"/>
  <c r="A108" i="53"/>
  <c r="A107" i="53"/>
  <c r="A106" i="53"/>
  <c r="A105" i="53"/>
  <c r="A104" i="53"/>
  <c r="A103" i="53"/>
  <c r="A102" i="53"/>
  <c r="A101" i="53"/>
  <c r="A97" i="53"/>
  <c r="A96" i="53"/>
  <c r="A95" i="53"/>
  <c r="A94" i="53"/>
  <c r="A93" i="53"/>
  <c r="A92" i="53"/>
  <c r="A91" i="53"/>
  <c r="A90" i="53"/>
  <c r="A89" i="53"/>
  <c r="A88" i="53"/>
  <c r="A87" i="53"/>
  <c r="A86" i="53"/>
  <c r="A85" i="53"/>
  <c r="A84" i="53"/>
  <c r="A83" i="53"/>
  <c r="A82" i="53"/>
  <c r="A81" i="53"/>
  <c r="A80" i="53"/>
  <c r="A79" i="53"/>
  <c r="A78" i="53"/>
  <c r="A74" i="53"/>
  <c r="A73" i="53"/>
  <c r="A72" i="53"/>
  <c r="A71" i="53"/>
  <c r="A70" i="53"/>
  <c r="A69" i="53"/>
  <c r="A68" i="53"/>
  <c r="A67" i="53"/>
  <c r="A66" i="53"/>
  <c r="A65" i="53"/>
  <c r="A64" i="53"/>
  <c r="A63" i="53"/>
  <c r="A62" i="53"/>
  <c r="A61" i="53"/>
  <c r="A60" i="53"/>
  <c r="A59" i="53"/>
  <c r="A58" i="53"/>
  <c r="A57" i="53"/>
  <c r="A56" i="53"/>
  <c r="A55" i="53"/>
  <c r="A51" i="53"/>
  <c r="A50" i="53"/>
  <c r="A49" i="53"/>
  <c r="A48" i="53"/>
  <c r="A47" i="53"/>
  <c r="A46" i="53"/>
  <c r="A45" i="53"/>
  <c r="A44" i="53"/>
  <c r="A43" i="53"/>
  <c r="A42" i="53"/>
  <c r="A41" i="53"/>
  <c r="A40" i="53"/>
  <c r="A39" i="53"/>
  <c r="A38" i="53"/>
  <c r="A37" i="53"/>
  <c r="A36" i="53"/>
  <c r="A35" i="53"/>
  <c r="A34" i="53"/>
  <c r="A33" i="53"/>
  <c r="A32" i="53"/>
  <c r="A1" i="53"/>
  <c r="A120" i="52" l="1"/>
  <c r="A119" i="52"/>
  <c r="A118" i="52"/>
  <c r="A117" i="52"/>
  <c r="A116" i="52"/>
  <c r="A115" i="52"/>
  <c r="A114" i="52"/>
  <c r="A113" i="52"/>
  <c r="A112" i="52"/>
  <c r="A111" i="52"/>
  <c r="A110" i="52"/>
  <c r="A109" i="52"/>
  <c r="A108" i="52"/>
  <c r="A107" i="52"/>
  <c r="A106" i="52"/>
  <c r="A105" i="52"/>
  <c r="A104" i="52"/>
  <c r="A103" i="52"/>
  <c r="A102" i="52"/>
  <c r="A101" i="52"/>
  <c r="A97" i="52"/>
  <c r="A96" i="52"/>
  <c r="A95" i="52"/>
  <c r="A94" i="52"/>
  <c r="A93" i="52"/>
  <c r="A92" i="52"/>
  <c r="A91" i="52"/>
  <c r="A90" i="52"/>
  <c r="A89" i="52"/>
  <c r="A88" i="52"/>
  <c r="A87" i="52"/>
  <c r="A86" i="52"/>
  <c r="A85" i="52"/>
  <c r="A84" i="52"/>
  <c r="A83" i="52"/>
  <c r="A82" i="52"/>
  <c r="A81" i="52"/>
  <c r="A80" i="52"/>
  <c r="A79" i="52"/>
  <c r="A78" i="52"/>
  <c r="A74" i="52"/>
  <c r="A73" i="52"/>
  <c r="A72" i="52"/>
  <c r="A71" i="52"/>
  <c r="A70" i="52"/>
  <c r="A69" i="52"/>
  <c r="A68" i="52"/>
  <c r="A67" i="52"/>
  <c r="A66" i="52"/>
  <c r="A65" i="52"/>
  <c r="A64" i="52"/>
  <c r="A63" i="52"/>
  <c r="A62" i="52"/>
  <c r="A61" i="52"/>
  <c r="A60" i="52"/>
  <c r="A59" i="52"/>
  <c r="A58" i="52"/>
  <c r="A57" i="52"/>
  <c r="A56" i="52"/>
  <c r="A55" i="52"/>
  <c r="A51" i="52"/>
  <c r="A50" i="52"/>
  <c r="A49" i="52"/>
  <c r="A48" i="52"/>
  <c r="A47" i="52"/>
  <c r="A46" i="52"/>
  <c r="A45" i="52"/>
  <c r="A44" i="52"/>
  <c r="A43" i="52"/>
  <c r="A42" i="52"/>
  <c r="A41" i="52"/>
  <c r="A40" i="52"/>
  <c r="A39" i="52"/>
  <c r="A38" i="52"/>
  <c r="A37" i="52"/>
  <c r="A36" i="52"/>
  <c r="A35" i="52"/>
  <c r="A34" i="52"/>
  <c r="A33" i="52"/>
  <c r="A32" i="52"/>
  <c r="A1" i="52"/>
  <c r="H10" i="22" l="1"/>
  <c r="H11" i="22" s="1"/>
  <c r="H12" i="22" s="1"/>
  <c r="H13" i="22" s="1"/>
  <c r="H14" i="22" s="1"/>
  <c r="H15" i="22" s="1"/>
  <c r="H16" i="22" s="1"/>
  <c r="H17" i="22" s="1"/>
  <c r="H18" i="22" s="1"/>
  <c r="H19" i="22" s="1"/>
  <c r="H20" i="22" s="1"/>
  <c r="H21" i="22" s="1"/>
  <c r="H22" i="22" s="1"/>
  <c r="H23" i="22" s="1"/>
  <c r="H24" i="22" s="1"/>
  <c r="H25" i="22" s="1"/>
  <c r="H26" i="22" s="1"/>
  <c r="H27" i="22" s="1"/>
  <c r="H28" i="22" s="1"/>
  <c r="A117" i="49"/>
  <c r="A108" i="49"/>
  <c r="A107" i="49"/>
  <c r="A94" i="49"/>
  <c r="A85" i="49"/>
  <c r="A84" i="49"/>
  <c r="A71" i="49"/>
  <c r="A62" i="49"/>
  <c r="A61" i="49"/>
  <c r="A48" i="49"/>
  <c r="A39" i="49"/>
  <c r="A38" i="49"/>
  <c r="H10" i="46"/>
  <c r="H11" i="46" s="1"/>
  <c r="H12" i="46" s="1"/>
  <c r="H13" i="46" s="1"/>
  <c r="H14" i="46" s="1"/>
  <c r="H15" i="46" s="1"/>
  <c r="H16" i="46" s="1"/>
  <c r="H17" i="46" s="1"/>
  <c r="H18" i="46" s="1"/>
  <c r="H19" i="46" s="1"/>
  <c r="H20" i="46" s="1"/>
  <c r="A120" i="51" l="1"/>
  <c r="A119" i="51"/>
  <c r="A118" i="51"/>
  <c r="A117" i="51"/>
  <c r="A116" i="51"/>
  <c r="A115" i="51"/>
  <c r="A114" i="51"/>
  <c r="A113" i="51"/>
  <c r="A112" i="51"/>
  <c r="A111" i="51"/>
  <c r="A110" i="51"/>
  <c r="A109" i="51"/>
  <c r="A108" i="51"/>
  <c r="A107" i="51"/>
  <c r="A106" i="51"/>
  <c r="A105" i="51"/>
  <c r="A104" i="51"/>
  <c r="A103" i="51"/>
  <c r="A102" i="51"/>
  <c r="A101" i="51"/>
  <c r="A97" i="51"/>
  <c r="A96" i="51"/>
  <c r="A95" i="51"/>
  <c r="A94" i="51"/>
  <c r="A93" i="51"/>
  <c r="A92" i="51"/>
  <c r="A91" i="51"/>
  <c r="A90" i="51"/>
  <c r="A89" i="51"/>
  <c r="A88" i="51"/>
  <c r="A87" i="51"/>
  <c r="A86" i="51"/>
  <c r="A85" i="51"/>
  <c r="A84" i="51"/>
  <c r="A83" i="51"/>
  <c r="A82" i="51"/>
  <c r="A81" i="51"/>
  <c r="A80" i="51"/>
  <c r="A79" i="51"/>
  <c r="A78" i="51"/>
  <c r="A74" i="51"/>
  <c r="A73" i="51"/>
  <c r="A72" i="51"/>
  <c r="A71" i="51"/>
  <c r="A70" i="51"/>
  <c r="A69" i="51"/>
  <c r="A68" i="51"/>
  <c r="A67" i="51"/>
  <c r="A66" i="51"/>
  <c r="A65" i="51"/>
  <c r="A64" i="51"/>
  <c r="A63" i="51"/>
  <c r="A62" i="51"/>
  <c r="A61" i="51"/>
  <c r="A60" i="51"/>
  <c r="A59" i="51"/>
  <c r="A58" i="51"/>
  <c r="A57" i="51"/>
  <c r="A56" i="51"/>
  <c r="A55" i="51"/>
  <c r="A51" i="51"/>
  <c r="A50" i="51"/>
  <c r="A49" i="51"/>
  <c r="A48" i="51"/>
  <c r="A47" i="51"/>
  <c r="A46" i="51"/>
  <c r="A45" i="51"/>
  <c r="A44" i="51"/>
  <c r="A43" i="51"/>
  <c r="A42" i="51"/>
  <c r="A41" i="51"/>
  <c r="A40" i="51"/>
  <c r="A39" i="51"/>
  <c r="A38" i="51"/>
  <c r="A37" i="51"/>
  <c r="A36" i="51"/>
  <c r="A35" i="51"/>
  <c r="A34" i="51"/>
  <c r="A33" i="51"/>
  <c r="A32" i="51"/>
  <c r="A1" i="51"/>
  <c r="A51" i="19" l="1"/>
  <c r="A89" i="49" l="1"/>
  <c r="A88" i="49"/>
  <c r="A1" i="49"/>
  <c r="A1" i="22"/>
  <c r="A1" i="19"/>
  <c r="A1" i="48"/>
  <c r="A1" i="46"/>
  <c r="E1" i="1"/>
  <c r="D1" i="1"/>
  <c r="B1" i="1"/>
  <c r="A112" i="49"/>
  <c r="A111" i="49"/>
  <c r="A110" i="49"/>
  <c r="A87" i="49"/>
  <c r="A66" i="49"/>
  <c r="A65" i="49"/>
  <c r="A64" i="49"/>
  <c r="A43" i="49"/>
  <c r="A42" i="49"/>
  <c r="A41" i="49"/>
  <c r="A36" i="49"/>
  <c r="A105" i="49"/>
  <c r="A82" i="49"/>
  <c r="A59" i="49"/>
  <c r="A104" i="22"/>
  <c r="A96" i="22"/>
  <c r="A95" i="22"/>
  <c r="A94" i="22"/>
  <c r="A93" i="22"/>
  <c r="A92" i="22"/>
  <c r="A91" i="22"/>
  <c r="A90" i="22"/>
  <c r="A89" i="22"/>
  <c r="A88" i="22"/>
  <c r="A87" i="22"/>
  <c r="A86" i="22"/>
  <c r="A85" i="22"/>
  <c r="A84" i="22"/>
  <c r="A83" i="22"/>
  <c r="A82" i="22"/>
  <c r="A81" i="22"/>
  <c r="A54" i="48"/>
  <c r="A116" i="49"/>
  <c r="A115" i="49"/>
  <c r="A114" i="49"/>
  <c r="A113" i="49"/>
  <c r="A109" i="49"/>
  <c r="A106" i="49"/>
  <c r="A104" i="49"/>
  <c r="A93" i="49"/>
  <c r="A92" i="49"/>
  <c r="A91" i="49"/>
  <c r="A90" i="49"/>
  <c r="A86" i="49"/>
  <c r="A83" i="49"/>
  <c r="A81" i="49"/>
  <c r="A70" i="49"/>
  <c r="A69" i="49"/>
  <c r="A68" i="49"/>
  <c r="A67" i="49"/>
  <c r="A63" i="49"/>
  <c r="A60" i="49"/>
  <c r="A58" i="49"/>
  <c r="A47" i="49"/>
  <c r="A46" i="49"/>
  <c r="A45" i="49"/>
  <c r="A44" i="49"/>
  <c r="A40" i="49"/>
  <c r="A37" i="49"/>
  <c r="A35" i="49"/>
  <c r="A74" i="22"/>
  <c r="A58" i="22"/>
  <c r="A35" i="22"/>
  <c r="A51" i="22"/>
  <c r="A50" i="22"/>
  <c r="A49" i="22"/>
  <c r="A48" i="22"/>
  <c r="A47" i="22"/>
  <c r="A46" i="22"/>
  <c r="A45" i="22"/>
  <c r="A44" i="22"/>
  <c r="A43" i="22"/>
  <c r="A103" i="49"/>
  <c r="A102" i="49"/>
  <c r="A101" i="49"/>
  <c r="A80" i="49"/>
  <c r="A79" i="49"/>
  <c r="A78" i="49"/>
  <c r="A57" i="49"/>
  <c r="A56" i="49"/>
  <c r="A55" i="49"/>
  <c r="A34" i="49"/>
  <c r="A33" i="49"/>
  <c r="A32" i="49"/>
  <c r="A120" i="22"/>
  <c r="A119" i="22"/>
  <c r="A118" i="22"/>
  <c r="A117" i="22"/>
  <c r="A116" i="22"/>
  <c r="A115" i="22"/>
  <c r="A114" i="22"/>
  <c r="A113" i="22"/>
  <c r="A112" i="22"/>
  <c r="A111" i="22"/>
  <c r="A110" i="22"/>
  <c r="A109" i="22"/>
  <c r="A108" i="22"/>
  <c r="A107" i="22"/>
  <c r="A106" i="22"/>
  <c r="A105" i="22"/>
  <c r="A103" i="22"/>
  <c r="A102" i="22"/>
  <c r="A101" i="22"/>
  <c r="A97" i="22"/>
  <c r="A80" i="22"/>
  <c r="A79" i="22"/>
  <c r="A78" i="22"/>
  <c r="A73" i="22"/>
  <c r="A72" i="22"/>
  <c r="A71" i="22"/>
  <c r="A70" i="22"/>
  <c r="A69" i="22"/>
  <c r="A68" i="22"/>
  <c r="A67" i="22"/>
  <c r="A66" i="22"/>
  <c r="A65" i="22"/>
  <c r="A64" i="22"/>
  <c r="A63" i="22"/>
  <c r="A62" i="22"/>
  <c r="A61" i="22"/>
  <c r="A60" i="22"/>
  <c r="A59" i="22"/>
  <c r="A57" i="22"/>
  <c r="A56" i="22"/>
  <c r="A55" i="22"/>
  <c r="A42" i="22"/>
  <c r="A41" i="22"/>
  <c r="A40" i="22"/>
  <c r="A39" i="22"/>
  <c r="A38" i="22"/>
  <c r="A37" i="22"/>
  <c r="A36" i="22"/>
  <c r="A34" i="22"/>
  <c r="A33" i="22"/>
  <c r="A32" i="22"/>
  <c r="A120" i="19"/>
  <c r="A119" i="19"/>
  <c r="A118" i="19"/>
  <c r="A117" i="19"/>
  <c r="A116" i="19"/>
  <c r="A115" i="19"/>
  <c r="A114" i="19"/>
  <c r="A113" i="19"/>
  <c r="A112" i="19"/>
  <c r="A111" i="19"/>
  <c r="A110" i="19"/>
  <c r="A109" i="19"/>
  <c r="A108" i="19"/>
  <c r="A107" i="19"/>
  <c r="A106" i="19"/>
  <c r="A105" i="19"/>
  <c r="A104" i="19"/>
  <c r="A103" i="19"/>
  <c r="A102" i="19"/>
  <c r="A101" i="19"/>
  <c r="A97" i="19"/>
  <c r="A96" i="19"/>
  <c r="A95" i="19"/>
  <c r="A94" i="19"/>
  <c r="A93" i="19"/>
  <c r="A92" i="19"/>
  <c r="A91" i="19"/>
  <c r="A90" i="19"/>
  <c r="A89" i="19"/>
  <c r="A88" i="19"/>
  <c r="A87" i="19"/>
  <c r="A86" i="19"/>
  <c r="A85" i="19"/>
  <c r="A84" i="19"/>
  <c r="A83" i="19"/>
  <c r="A82" i="19"/>
  <c r="A81" i="19"/>
  <c r="A80" i="19"/>
  <c r="A79" i="19"/>
  <c r="A78" i="19"/>
  <c r="A74" i="19"/>
  <c r="A73" i="19"/>
  <c r="A72" i="19"/>
  <c r="A71" i="19"/>
  <c r="A70" i="19"/>
  <c r="A69" i="19"/>
  <c r="A68" i="19"/>
  <c r="A67" i="19"/>
  <c r="A66" i="19"/>
  <c r="A65" i="19"/>
  <c r="A64" i="19"/>
  <c r="A63" i="19"/>
  <c r="A62" i="19"/>
  <c r="A61" i="19"/>
  <c r="A60" i="19"/>
  <c r="A59" i="19"/>
  <c r="A58" i="19"/>
  <c r="A57" i="19"/>
  <c r="A56" i="19"/>
  <c r="A55" i="19"/>
  <c r="A50" i="19"/>
  <c r="A49" i="19"/>
  <c r="A48" i="19"/>
  <c r="A47" i="19"/>
  <c r="A46" i="19"/>
  <c r="A45" i="19"/>
  <c r="A44" i="19"/>
  <c r="A43" i="19"/>
  <c r="A42" i="19"/>
  <c r="A41" i="19"/>
  <c r="A40" i="19"/>
  <c r="A39" i="19"/>
  <c r="A38" i="19"/>
  <c r="A37" i="19"/>
  <c r="A36" i="19"/>
  <c r="A35" i="19"/>
  <c r="A34" i="19"/>
  <c r="A33" i="19"/>
  <c r="A32" i="19"/>
  <c r="A114" i="48"/>
  <c r="A113" i="48"/>
  <c r="A112" i="48"/>
  <c r="A111" i="48"/>
  <c r="A110" i="48"/>
  <c r="A109" i="48"/>
  <c r="A108" i="48"/>
  <c r="A107" i="48"/>
  <c r="A106" i="48"/>
  <c r="A105" i="48"/>
  <c r="A104" i="48"/>
  <c r="A103" i="48"/>
  <c r="A102" i="48"/>
  <c r="A101" i="48"/>
  <c r="A91" i="48"/>
  <c r="A90" i="48"/>
  <c r="A89" i="48"/>
  <c r="A88" i="48"/>
  <c r="A87" i="48"/>
  <c r="A86" i="48"/>
  <c r="A85" i="48"/>
  <c r="A84" i="48"/>
  <c r="A83" i="48"/>
  <c r="A82" i="48"/>
  <c r="A81" i="48"/>
  <c r="A80" i="48"/>
  <c r="A79" i="48"/>
  <c r="A78" i="48"/>
  <c r="A68" i="48"/>
  <c r="A67" i="48"/>
  <c r="A66" i="48"/>
  <c r="A65" i="48"/>
  <c r="A64" i="48"/>
  <c r="A63" i="48"/>
  <c r="A62" i="48"/>
  <c r="A61" i="48"/>
  <c r="A60" i="48"/>
  <c r="A59" i="48"/>
  <c r="A58" i="48"/>
  <c r="A57" i="48"/>
  <c r="A56" i="48"/>
  <c r="A55" i="48"/>
  <c r="A48" i="48"/>
  <c r="A71" i="48" s="1"/>
  <c r="A94" i="48" s="1"/>
  <c r="A117" i="48" s="1"/>
  <c r="A47" i="48"/>
  <c r="A70" i="48" s="1"/>
  <c r="A93" i="48" s="1"/>
  <c r="A116" i="48" s="1"/>
  <c r="A46" i="48"/>
  <c r="A69" i="48" s="1"/>
  <c r="A92" i="48" s="1"/>
  <c r="A115" i="48" s="1"/>
  <c r="A45" i="48"/>
  <c r="A44" i="48"/>
  <c r="A43" i="48"/>
  <c r="A42" i="48"/>
  <c r="A41" i="48"/>
  <c r="A40" i="48"/>
  <c r="A39" i="48"/>
  <c r="A38" i="48"/>
  <c r="A37" i="48"/>
  <c r="A36" i="48"/>
  <c r="A35" i="48"/>
  <c r="A34" i="48"/>
  <c r="A33" i="48"/>
  <c r="A32" i="48"/>
  <c r="A41" i="46"/>
  <c r="A40" i="46"/>
  <c r="A39" i="46"/>
  <c r="A38" i="46"/>
  <c r="A37" i="46"/>
  <c r="A36" i="46"/>
  <c r="A35" i="46"/>
  <c r="A34" i="46"/>
  <c r="A33" i="46"/>
  <c r="A32" i="46"/>
  <c r="A120" i="46"/>
  <c r="A119" i="46"/>
  <c r="A118" i="46"/>
  <c r="A117" i="46"/>
  <c r="A116" i="46"/>
  <c r="A115" i="46"/>
  <c r="A114" i="46"/>
  <c r="A113" i="46"/>
  <c r="A112" i="46"/>
  <c r="A111" i="46"/>
  <c r="A110" i="46"/>
  <c r="A109" i="46"/>
  <c r="A108" i="46"/>
  <c r="A107" i="46"/>
  <c r="A106" i="46"/>
  <c r="A105" i="46"/>
  <c r="A104" i="46"/>
  <c r="A103" i="46"/>
  <c r="A102" i="46"/>
  <c r="A101" i="46"/>
  <c r="A97" i="46"/>
  <c r="A96" i="46"/>
  <c r="A95" i="46"/>
  <c r="A94" i="46"/>
  <c r="A93" i="46"/>
  <c r="A92" i="46"/>
  <c r="A91" i="46"/>
  <c r="A90" i="46"/>
  <c r="A89" i="46"/>
  <c r="A88" i="46"/>
  <c r="A87" i="46"/>
  <c r="A86" i="46"/>
  <c r="A85" i="46"/>
  <c r="A84" i="46"/>
  <c r="A83" i="46"/>
  <c r="A82" i="46"/>
  <c r="A81" i="46"/>
  <c r="A80" i="46"/>
  <c r="A79" i="46"/>
  <c r="A78" i="46"/>
  <c r="A74" i="46"/>
  <c r="A73" i="46"/>
  <c r="A72" i="46"/>
  <c r="A71" i="46"/>
  <c r="A70" i="46"/>
  <c r="A69" i="46"/>
  <c r="A68" i="46"/>
  <c r="A67" i="46"/>
  <c r="A66" i="46"/>
  <c r="A65" i="46"/>
  <c r="A64" i="46"/>
  <c r="A63" i="46"/>
  <c r="A62" i="46"/>
  <c r="A61" i="46"/>
  <c r="A60" i="46"/>
  <c r="A59" i="46"/>
  <c r="A58" i="46"/>
  <c r="A57" i="46"/>
  <c r="A56" i="46"/>
  <c r="A55" i="46"/>
  <c r="A51" i="46"/>
  <c r="A50" i="46"/>
  <c r="A49" i="46"/>
  <c r="A48" i="46"/>
  <c r="A47" i="46"/>
  <c r="A46" i="46"/>
  <c r="A45" i="46"/>
  <c r="A44" i="46"/>
  <c r="A43" i="46"/>
  <c r="A42" i="46"/>
</calcChain>
</file>

<file path=xl/sharedStrings.xml><?xml version="1.0" encoding="utf-8"?>
<sst xmlns="http://schemas.openxmlformats.org/spreadsheetml/2006/main" count="827" uniqueCount="413">
  <si>
    <t>relevanten Lebenswegabschnitte gegeben ist, daher sind sie hier nicht aufgeführt (aber in GEMIS enthalten).</t>
  </si>
  <si>
    <t>inputbezogene Wärmebereitstellung durch industriellen Steinkohle-Kessel mit Wirbelschichtfeuerung</t>
  </si>
  <si>
    <t xml:space="preserve">großes Steinkohle-Kraftwerk für Importsteinkohle-Mix, frei Netzeinspeisung </t>
  </si>
  <si>
    <t xml:space="preserve">großes Erdgas-Kraftwerk mit Gas- und Dampfturbine (Kombiblock), frei Netzeinspeisung </t>
  </si>
  <si>
    <t>Erdgas-Blockheizkraftwerk mit 50 kW elektrisch, energiebezogen alloziert (nur Effekte für KWK-Strom)</t>
  </si>
  <si>
    <t>Erdgas-Blockheizkraftwerk mit 500 kW elektrisch, energiebezogen alloziert (nur Effekte für KWK-Strom)</t>
  </si>
  <si>
    <t>Erdgas-GuD-Heizkraftwerk mit 100 MW elektrisch, energiebezogen alloziert (nur Effekte für KWK-Strom)</t>
  </si>
  <si>
    <t>großes Laufwasser-Kraftwerk in Deutschland</t>
  </si>
  <si>
    <t>monokristallines Photovoltaik-Modul mit Rahmen und Wechselrichter, aber ohne Netzanbindung</t>
  </si>
  <si>
    <t>polykristallines Photovoltaik-Modul mit Rahmen und Wechselrichter, aber ohne Netzanbindung</t>
  </si>
  <si>
    <t>geothermisches Kraftwerk mit Organic Rankine Cycle (nur Strombereitstellung)</t>
  </si>
  <si>
    <t>Gasmotor mit 1 MW elektrisch für Deponiegas, ohne Wärmenutzung</t>
  </si>
  <si>
    <t>Klärgas-Blockheizkraftwerk mit 200 kW elektrisch, energiebezogen alloziert (nur Effekte für KWK-Strom)</t>
  </si>
  <si>
    <t>Biogas (aus Gülle) Blockheizkraftwerk mit 500 kW elektrisch, energiebezogen alloziert (nur Effekte für KWK-Strom)</t>
  </si>
  <si>
    <t>Altholz-Kraftwerk (Dampfturbine) mit 20 MW elektrisch ohne Wärmenutzung</t>
  </si>
  <si>
    <t>großer onshore-Windkraft-Park (10 x 1,8 MW elektrisch), ohne Netzanbindung</t>
  </si>
  <si>
    <t>Biogas (aus Mais, ohne LUC) BHKW mit 500 kW el., energiebezogen alloziert (nur Effekte für KWK-Strom)</t>
  </si>
  <si>
    <t>Rapsöl (ohne LUC) Dieselmotor-BHKW mit 1 MW el., energiebezogen alloziert (nur Effekte für KWK-Strom)</t>
  </si>
  <si>
    <t>Holz-Scheit je kg</t>
  </si>
  <si>
    <t>Holz-Pellets je kg</t>
  </si>
  <si>
    <t>Fernwärme-mix je kWh</t>
  </si>
  <si>
    <t>Stromnetz-lokal je kWh</t>
  </si>
  <si>
    <t>Atomkraftwerk (AKW)</t>
  </si>
  <si>
    <t>nichterneuerbar noch erneuerbar sind.</t>
  </si>
  <si>
    <t>Der KEV ist somit i.d.R. geringer als der KEA, wobei dies insbesondere erneuerbare Energien betrifft.</t>
  </si>
  <si>
    <t>den Heizsystemen die Bereitstellung von Öl, Gas, Kohle, Strom usw. sowie deren Nutzung im Heizsystem.</t>
  </si>
  <si>
    <t>Sie enthalten auch die Herstellung der jeweiligen Nutzungssysteme (Heizungen, Kraftwerke, Pkw/Lkw usw.).</t>
  </si>
  <si>
    <t>Das GEMIS-Programm inkl. Datenbank erhalten Sie kostenlos im Internet unter</t>
  </si>
  <si>
    <t>http://www.gemis.de</t>
  </si>
  <si>
    <t>Dort sind auch weitere Informationen zu Anwendungen, Hilfe, Touren usw. verfügbar.</t>
  </si>
  <si>
    <t>http://www.probas.umweltbundesamt.de/</t>
  </si>
  <si>
    <t>GEMIS-Szenario-Name:</t>
  </si>
  <si>
    <t>Kommentar:</t>
  </si>
  <si>
    <t>Systemgrenzen:</t>
  </si>
  <si>
    <t>Gesamter Lebenszyklus inkl. Transporte + Materialvorleistung, ohne Entsorgung</t>
  </si>
  <si>
    <t>Szenario-Option</t>
  </si>
  <si>
    <t>Erläuterung bzw. Kommentar</t>
  </si>
  <si>
    <t>Zeitbezug</t>
  </si>
  <si>
    <t>Luftschadstoffe</t>
  </si>
  <si>
    <r>
      <t>SO</t>
    </r>
    <r>
      <rPr>
        <b/>
        <vertAlign val="subscript"/>
        <sz val="10"/>
        <rFont val="Arial"/>
        <family val="2"/>
      </rPr>
      <t>2</t>
    </r>
    <r>
      <rPr>
        <b/>
        <sz val="10"/>
        <rFont val="Arial"/>
        <family val="2"/>
      </rPr>
      <t>-</t>
    </r>
  </si>
  <si>
    <t>Äquivalent</t>
  </si>
  <si>
    <r>
      <t>SO</t>
    </r>
    <r>
      <rPr>
        <b/>
        <vertAlign val="subscript"/>
        <sz val="10"/>
        <rFont val="Arial"/>
        <family val="2"/>
      </rPr>
      <t>2</t>
    </r>
  </si>
  <si>
    <r>
      <t>NO</t>
    </r>
    <r>
      <rPr>
        <b/>
        <vertAlign val="subscript"/>
        <sz val="10"/>
        <rFont val="Arial"/>
        <family val="2"/>
      </rPr>
      <t>x</t>
    </r>
  </si>
  <si>
    <t>Staub</t>
  </si>
  <si>
    <t>Treibhausgase</t>
  </si>
  <si>
    <r>
      <t>CO</t>
    </r>
    <r>
      <rPr>
        <b/>
        <vertAlign val="subscript"/>
        <sz val="10"/>
        <rFont val="Arial"/>
        <family val="2"/>
      </rPr>
      <t>2</t>
    </r>
    <r>
      <rPr>
        <b/>
        <sz val="10"/>
        <rFont val="Arial"/>
        <family val="2"/>
      </rPr>
      <t>-</t>
    </r>
  </si>
  <si>
    <r>
      <t>CO</t>
    </r>
    <r>
      <rPr>
        <b/>
        <vertAlign val="subscript"/>
        <sz val="10"/>
        <rFont val="Arial"/>
        <family val="2"/>
      </rPr>
      <t>2</t>
    </r>
  </si>
  <si>
    <r>
      <t>CH</t>
    </r>
    <r>
      <rPr>
        <b/>
        <vertAlign val="subscript"/>
        <sz val="10"/>
        <rFont val="Arial"/>
        <family val="2"/>
      </rPr>
      <t>4</t>
    </r>
  </si>
  <si>
    <r>
      <t>N</t>
    </r>
    <r>
      <rPr>
        <b/>
        <vertAlign val="subscript"/>
        <sz val="10"/>
        <rFont val="Arial"/>
        <family val="2"/>
      </rPr>
      <t>2</t>
    </r>
    <r>
      <rPr>
        <b/>
        <sz val="10"/>
        <rFont val="Arial"/>
        <family val="2"/>
      </rPr>
      <t>O</t>
    </r>
  </si>
  <si>
    <t>Kumulierter Energie-Verbrauch (KEV)</t>
  </si>
  <si>
    <t>KEV nicht-</t>
  </si>
  <si>
    <t>KEV</t>
  </si>
  <si>
    <t>KEV Summe</t>
  </si>
  <si>
    <t>erneuerbar</t>
  </si>
  <si>
    <t>Flächeninanspruchnahme</t>
  </si>
  <si>
    <t xml:space="preserve">Option </t>
  </si>
  <si>
    <t>Heizöl je Liter</t>
  </si>
  <si>
    <t>Holz-Pellets</t>
  </si>
  <si>
    <t>Dieses Szenario stellte einige hlilfreiche und praktische Kenndaten für ausgewählte Brenn- und Kraftstoffe sowie Energieträger bereit, die auf typische Einheiten bezogen sind und dabei stets die vollständige Umwandlung der Energieträger annehmen.</t>
  </si>
  <si>
    <t xml:space="preserve">sowie zugehörige Transporte und Materialaufwendungen, die auf die jeweiligen Prozessoutputs über die Lebensdauer </t>
  </si>
  <si>
    <t>gemittelt umgerechnet werden.</t>
  </si>
  <si>
    <t>Mit diesen Vorbemerkungen wünschen wir eine produktive Nutzung der ausgewählten Ergebnisse und hoffen, dass</t>
  </si>
  <si>
    <t>die Daten für Sie nützlich sind.</t>
  </si>
  <si>
    <t>Zögern Sie nicht, uns über etwaige Fehler zu informieren oder Hinweise auf fehlende oder gewünschte Daten zu geben.</t>
  </si>
  <si>
    <t>GEMIS wird kontinuierlich weiterentwickelt und gepflegt.</t>
  </si>
  <si>
    <t>g</t>
  </si>
  <si>
    <t xml:space="preserve"> </t>
  </si>
  <si>
    <t>kg</t>
  </si>
  <si>
    <t>Option [g/kWh]</t>
  </si>
  <si>
    <r>
      <t>Option [kWh</t>
    </r>
    <r>
      <rPr>
        <b/>
        <vertAlign val="subscript"/>
        <sz val="10"/>
        <rFont val="Arial"/>
        <family val="2"/>
      </rPr>
      <t>primär</t>
    </r>
    <r>
      <rPr>
        <b/>
        <sz val="10"/>
        <rFont val="Arial"/>
        <family val="2"/>
      </rPr>
      <t>/kWh]</t>
    </r>
  </si>
  <si>
    <t>[m²/kWh]</t>
  </si>
  <si>
    <t xml:space="preserve">Carbon Footprints und die betriebliche bzw. kommunale/regionale Umwelt- oder Klimaberichterstattung. </t>
  </si>
  <si>
    <t xml:space="preserve">deren Darstellung in der vorliegenden Excel-Datei jedoch verzichtet wurde. Bei Interesse können Sie diese jederzeit </t>
  </si>
  <si>
    <t>direkt mit dem GEMIS-Programm selbst bilanzieren und dabei die entsprechenden Randbedingungen einstellen.</t>
  </si>
  <si>
    <t xml:space="preserve">werden hier nicht dargestellt. Insoweit verweisen wir auf das Modell, mit dem auch eine Dokumentation der </t>
  </si>
  <si>
    <t>Rechenmethodik geliefert wird (ebenfalls auf der GEMIS-website verfügbar).</t>
  </si>
  <si>
    <t xml:space="preserve">wie auch die kumulierten Emissionen (inkl. Vorkette) sowie alle Kenndaten über eine Datenbankschnittstelle </t>
  </si>
  <si>
    <t>Scheitholz (Schwach- und Waldrestholz) frei Haus, je kg verbrannt</t>
  </si>
  <si>
    <t>Holz-Pellets (aus Sägespäne) frei Haus, je kg verbrannt</t>
  </si>
  <si>
    <t>Heizöl frei Haus, je Liter verbrannt</t>
  </si>
  <si>
    <t>Elektro-Nachtspeicher-Heizung, Strom aus Kraftwerkmix</t>
  </si>
  <si>
    <t>Elektro-Wärmepumpe, Wärmequelle Umgebungsluft, Strom aus Kraftwerksmix</t>
  </si>
  <si>
    <t>Elektro-Wärmepumpe, Wärmequelle Boden, Strom aus Kraftwerksmix</t>
  </si>
  <si>
    <t>Elektro-Wärmepumpe, Wärmequelle Grundwasser, Strom aus Kraftwerksmix</t>
  </si>
  <si>
    <t>Mix von Fernwärme aus Heizkraft- und Heizwerken inkl. Fernwärmenetz, Leitungsverlusten + Pumpstrom</t>
  </si>
  <si>
    <t>Hinweis zu den KEV-Werten (früher KEA):</t>
  </si>
  <si>
    <t xml:space="preserve">Beispiele: </t>
  </si>
  <si>
    <t>Option</t>
  </si>
  <si>
    <t>Kommentar</t>
  </si>
  <si>
    <t>Wärmebereitstellung, je kWh Nutzwärme</t>
  </si>
  <si>
    <t>Heizöl</t>
  </si>
  <si>
    <t>Erdgas</t>
  </si>
  <si>
    <t>Zentralheizung für Erdgas</t>
  </si>
  <si>
    <t>Brennwert-Zentralheizung für Erdgas</t>
  </si>
  <si>
    <t>Elektro-WP-Luft (mix)</t>
  </si>
  <si>
    <t>Elektro-WP-Boden (mix)</t>
  </si>
  <si>
    <t>Elektro-WP-Wasser (mix)</t>
  </si>
  <si>
    <t>Fernwärme-mix</t>
  </si>
  <si>
    <r>
      <t>Wärme</t>
    </r>
    <r>
      <rPr>
        <b/>
        <sz val="12"/>
        <rFont val="Arial"/>
        <family val="2"/>
      </rPr>
      <t>bereitstellung,</t>
    </r>
    <r>
      <rPr>
        <b/>
        <sz val="12"/>
        <color indexed="10"/>
        <rFont val="Arial"/>
        <family val="2"/>
      </rPr>
      <t xml:space="preserve"> </t>
    </r>
    <r>
      <rPr>
        <b/>
        <sz val="12"/>
        <rFont val="Arial"/>
        <family val="2"/>
      </rPr>
      <t xml:space="preserve">je kWh </t>
    </r>
    <r>
      <rPr>
        <b/>
        <u/>
        <sz val="12"/>
        <color indexed="10"/>
        <rFont val="Arial"/>
        <family val="2"/>
      </rPr>
      <t>End</t>
    </r>
    <r>
      <rPr>
        <b/>
        <sz val="12"/>
        <rFont val="Arial"/>
        <family val="2"/>
      </rPr>
      <t>energie (</t>
    </r>
    <r>
      <rPr>
        <b/>
        <u/>
        <sz val="12"/>
        <color indexed="10"/>
        <rFont val="Arial"/>
        <family val="2"/>
      </rPr>
      <t>input</t>
    </r>
    <r>
      <rPr>
        <b/>
        <sz val="12"/>
        <rFont val="Arial"/>
        <family val="2"/>
      </rPr>
      <t>bezogen!)</t>
    </r>
  </si>
  <si>
    <t>inputbezogene Wärmebereitstellung durch industriellen Gas-Kessel</t>
  </si>
  <si>
    <t>inputbezogene Wärmebereitstellung durch industriellen, mit leichtem Heizöl befeuerten Kessel</t>
  </si>
  <si>
    <t>inputbezogene Wärmebereitstellung durch industriellen, mit schwerem Heizöl befeuerten Kessel</t>
  </si>
  <si>
    <t>Strombereitstellung, je kWh Strom</t>
  </si>
  <si>
    <t>Fernwärme in kWh frei Hausübergabestation</t>
  </si>
  <si>
    <t>Strom in kWh frei Privathaushalt/Gewerbe</t>
  </si>
  <si>
    <r>
      <t>End</t>
    </r>
    <r>
      <rPr>
        <b/>
        <sz val="12"/>
        <rFont val="Arial"/>
        <family val="2"/>
      </rPr>
      <t xml:space="preserve">energiebereitstellung </t>
    </r>
    <r>
      <rPr>
        <b/>
        <sz val="12"/>
        <color indexed="10"/>
        <rFont val="Arial"/>
        <family val="2"/>
      </rPr>
      <t xml:space="preserve">und </t>
    </r>
    <r>
      <rPr>
        <b/>
        <sz val="12"/>
        <rFont val="Arial"/>
        <family val="2"/>
      </rPr>
      <t>-nutzung</t>
    </r>
  </si>
  <si>
    <t>Wichtige Hinweise zu weiteren Ergebnissen aus GEMIS</t>
  </si>
  <si>
    <t>Hinweis zu den früher ausgewiesenen Werten zum Kumulierten Stoff-Aufwand (KSA):</t>
  </si>
  <si>
    <t>Hinweis zu den Flächendaten in GEMIS:</t>
  </si>
  <si>
    <t>Wird Holz als Baustoff eingesetzt, bilanziert der KEV "nur" den Herstellungsaufwand (Waldwirtschaft, Transporte, Sägewerk usw.),</t>
  </si>
  <si>
    <t>bezieht aber den Heizwert des Holzes nicht ein. Beim KEA wird dagegen zusätzlich der Heizwert mit eingerechnet.</t>
  </si>
  <si>
    <t>Entsprechendes gilt auch z.B. für Kunststoffe, bei denen der KEV den Herstellungsaufwand (Ölförderung, Transporte, Raffinerie, Chemiewerk usw.)</t>
  </si>
  <si>
    <t>enthält, nicht aber den Heizwert des Öls (oder auch des Erdgases oder der Kohle, je nach Herstellungsroute).</t>
  </si>
  <si>
    <t>Beim KEA wird dagegen - oft in den Daten recht unterschiedlich - ein "Primärenergieumwandlungsgrad" einbezogen.</t>
  </si>
  <si>
    <t>Beispiele:</t>
  </si>
  <si>
    <t>Sowohl der KEV wie auch der KEA bilanzieren in den o.g. Beispielen jeweils noch den Herstellungsaufwand (z.B. Metalle für Solarkollektoren oder Traktoren),</t>
  </si>
  <si>
    <t>Hilfsenergien (z.B. Strom für Umwälzpumpen oder Prozesswärme) sowie Hilfsstoffe (z.B. Schmiermittel, Chemikalien) mit in das Ergebnis ein.</t>
  </si>
  <si>
    <t>Beide differenzieren zudem zwischen der Summe, den nichterneuerbaren und den erneuerbaren Anteilen.</t>
  </si>
  <si>
    <t>Stromnetz-lokal</t>
  </si>
  <si>
    <t>Import-Steinkohle-Kraftwerk</t>
  </si>
  <si>
    <t>Erdgas-GuD-Kraftwerk</t>
  </si>
  <si>
    <t>Erdgas-BHKW 50 kW</t>
  </si>
  <si>
    <t>Erdgas-BHKW 500 kW</t>
  </si>
  <si>
    <t>Erdgas-GuD-HKW 100 MW</t>
  </si>
  <si>
    <t>Wasser-Kraftwerk &gt; 10 MW</t>
  </si>
  <si>
    <t>Wind Park onshore</t>
  </si>
  <si>
    <t>Solar-PV (polykristallin)</t>
  </si>
  <si>
    <t>Geothermie (ORC)</t>
  </si>
  <si>
    <t>Deponiegas-GM</t>
  </si>
  <si>
    <t>Klärgas-BHKW</t>
  </si>
  <si>
    <t>Biogas-Gülle-BHKW</t>
  </si>
  <si>
    <t>Biogas-Mais-BHKW</t>
  </si>
  <si>
    <t>Rapsöl-BHKW</t>
  </si>
  <si>
    <t>Warmwasser aus Solarenergie, Flachkollektor mit Umwälzpumpe und Speicher</t>
  </si>
  <si>
    <t>Warmwasser aus Solarenergie, Vakuum-Röhrenkollektor mit Umwälzpumpe und Speicher</t>
  </si>
  <si>
    <r>
      <t>Option [g/Einheit</t>
    </r>
    <r>
      <rPr>
        <b/>
        <sz val="10"/>
        <rFont val="Arial"/>
        <family val="2"/>
      </rPr>
      <t>]</t>
    </r>
  </si>
  <si>
    <r>
      <t>Option [kWh</t>
    </r>
    <r>
      <rPr>
        <b/>
        <vertAlign val="subscript"/>
        <sz val="10"/>
        <rFont val="Arial"/>
        <family val="2"/>
      </rPr>
      <t>primär</t>
    </r>
    <r>
      <rPr>
        <b/>
        <sz val="10"/>
        <rFont val="Arial"/>
        <family val="2"/>
      </rPr>
      <t>/Einheit</t>
    </r>
    <r>
      <rPr>
        <b/>
        <sz val="10"/>
        <rFont val="Arial"/>
        <family val="2"/>
      </rPr>
      <t>]</t>
    </r>
  </si>
  <si>
    <t xml:space="preserve">inputbezogene Wärmebereitstellung durch 100 MW-Heizwerk mit leichtem Heizöl </t>
  </si>
  <si>
    <t xml:space="preserve">inputbezogene Wärmebereitstellung durch 10 MW-Heizwerk mit leichtem Heizöl </t>
  </si>
  <si>
    <t xml:space="preserve">inputbezogene Wärmebereitstellung durch 1 MW-Heizwerk mit leichtem Heizöl </t>
  </si>
  <si>
    <t>inputbezogene Wärmebereitstellung durch 1 MW-Heizwerk mit Erdgas</t>
  </si>
  <si>
    <t>inputbezogene Wärmebereitstellung durch 10 MW-Heizwerk mit Erdgas</t>
  </si>
  <si>
    <t>inputbezogene Wärmebereitstellung durch 100 MW-Heizwerk mit Erdgas</t>
  </si>
  <si>
    <t>inputbezogene Wärmebereitstellung mit Zentralheizung für Steinkohle-Koks</t>
  </si>
  <si>
    <t>inputbezogene Wärmebereitstellung mit Zentralheizung für Steinkohle-Brikett</t>
  </si>
  <si>
    <t>inputbezogene Wärmebereitstellung durch Zentralheizung mit leichtem Heizöl</t>
  </si>
  <si>
    <t>inputbezogene Wärmebereitstellung durch Zentralheizung mit Erdgas</t>
  </si>
  <si>
    <t>inputbezogene Wärmebereitstellung durch Zentralheizung mit Flüssiggas</t>
  </si>
  <si>
    <t>inputbezogene Wärmebereitstellung mit Zentralheizung für Braunkohle-Brikett (rheinisch)</t>
  </si>
  <si>
    <t>inputbezogene Wärmebereitstellung durch Kochen mit Erdgas</t>
  </si>
  <si>
    <t xml:space="preserve">großes Braunkohle-Kraftwerk (rheinisch), frei Netzeinspeisung </t>
  </si>
  <si>
    <t>Atomkraftwerk, inklusive Vorleistungen und Entsorgung, Uran für Brennelemente aus Liefermix (mit Importen)</t>
  </si>
  <si>
    <t>Erdgas je m3</t>
  </si>
  <si>
    <t>Heizöl-Hzg 100%</t>
  </si>
  <si>
    <t>Erdgas-Hzg 100%</t>
  </si>
  <si>
    <t>Flüssiggas-Hzg 100%</t>
  </si>
  <si>
    <t>StK-Brik-Hzg 100%</t>
  </si>
  <si>
    <t>StK-Koks-Hzg 100%</t>
  </si>
  <si>
    <t>Erdgas-Kochen 100%</t>
  </si>
  <si>
    <t>Gas-HW-klein 100%</t>
  </si>
  <si>
    <t>Gas-HW-mittel 100%</t>
  </si>
  <si>
    <t>Gas-HW-gross 100%</t>
  </si>
  <si>
    <t>Öl-HW-klein 100%</t>
  </si>
  <si>
    <t>Öl-HW-mittel 100%</t>
  </si>
  <si>
    <t>Öl-HW-gross 100%</t>
  </si>
  <si>
    <t>Kohle-Kessel-WSF-Industrie-100%</t>
  </si>
  <si>
    <t>Gas-Kessel-Industrie-100%</t>
  </si>
  <si>
    <t>Öl-leicht-Kessel-Industrie-100%</t>
  </si>
  <si>
    <t>Öl-schwer-Kessel-Industrie-100%</t>
  </si>
  <si>
    <t>Braunkohle-Kraftwerk</t>
  </si>
  <si>
    <t>Diesel  (inkl. Biokraftstoffanteil), je Liter in Fahrzeug genutzt</t>
  </si>
  <si>
    <r>
      <t xml:space="preserve">Das Computermodell GEMIS und seine Datenbank sind kostenlos im Internet verfügbar - siehe </t>
    </r>
    <r>
      <rPr>
        <b/>
        <sz val="12"/>
        <rFont val="Calibri"/>
        <family val="2"/>
        <scheme val="minor"/>
      </rPr>
      <t xml:space="preserve">www.gemis.de </t>
    </r>
  </si>
  <si>
    <r>
      <t xml:space="preserve">Datengüte </t>
    </r>
    <r>
      <rPr>
        <sz val="12"/>
        <rFont val="Calibri"/>
        <family val="2"/>
        <scheme val="minor"/>
      </rPr>
      <t xml:space="preserve">und </t>
    </r>
    <r>
      <rPr>
        <b/>
        <sz val="12"/>
        <rFont val="Calibri"/>
        <family val="2"/>
        <scheme val="minor"/>
      </rPr>
      <t xml:space="preserve">Herkunft </t>
    </r>
    <r>
      <rPr>
        <sz val="12"/>
        <rFont val="Calibri"/>
        <family val="2"/>
        <scheme val="minor"/>
      </rPr>
      <t xml:space="preserve">der Daten sind in der GEMIS-Datenbank </t>
    </r>
    <r>
      <rPr>
        <b/>
        <sz val="12"/>
        <rFont val="Calibri"/>
        <family val="2"/>
        <scheme val="minor"/>
      </rPr>
      <t>einzeln für jeden Prozess</t>
    </r>
    <r>
      <rPr>
        <sz val="12"/>
        <rFont val="Calibri"/>
        <family val="2"/>
        <scheme val="minor"/>
      </rPr>
      <t xml:space="preserve"> ausgewiesen und </t>
    </r>
  </si>
  <si>
    <r>
      <t xml:space="preserve">Der Schwerpunkt bei den Daten liegt auf der adäquaten Abbildung der folgenden </t>
    </r>
    <r>
      <rPr>
        <b/>
        <sz val="12"/>
        <rFont val="Calibri"/>
        <family val="2"/>
        <scheme val="minor"/>
      </rPr>
      <t>Kernindikatoren</t>
    </r>
    <r>
      <rPr>
        <sz val="12"/>
        <rFont val="Calibri"/>
        <family val="2"/>
        <scheme val="minor"/>
      </rPr>
      <t xml:space="preserve">: </t>
    </r>
  </si>
  <si>
    <r>
      <t xml:space="preserve"> - </t>
    </r>
    <r>
      <rPr>
        <b/>
        <sz val="12"/>
        <rFont val="Calibri"/>
        <family val="2"/>
        <scheme val="minor"/>
      </rPr>
      <t xml:space="preserve">versauernde Luftschadstoffe </t>
    </r>
    <r>
      <rPr>
        <sz val="12"/>
        <rFont val="Calibri"/>
        <family val="2"/>
        <scheme val="minor"/>
      </rPr>
      <t>(einzelne Schadstoffe sowie SO</t>
    </r>
    <r>
      <rPr>
        <vertAlign val="subscript"/>
        <sz val="12"/>
        <rFont val="Calibri"/>
        <family val="2"/>
        <scheme val="minor"/>
      </rPr>
      <t>2</t>
    </r>
    <r>
      <rPr>
        <sz val="12"/>
        <rFont val="Calibri"/>
        <family val="2"/>
        <scheme val="minor"/>
      </rPr>
      <t>- und TOPP-Äquivalente nach EEA 2001)</t>
    </r>
  </si>
  <si>
    <r>
      <t xml:space="preserve">In GEMIS bieten wir eine </t>
    </r>
    <r>
      <rPr>
        <b/>
        <sz val="12"/>
        <rFont val="Calibri"/>
        <family val="2"/>
        <scheme val="minor"/>
      </rPr>
      <t>detaillierte Analysefunktion</t>
    </r>
    <r>
      <rPr>
        <sz val="12"/>
        <rFont val="Calibri"/>
        <family val="2"/>
        <scheme val="minor"/>
      </rPr>
      <t xml:space="preserve">, mit der sich </t>
    </r>
    <r>
      <rPr>
        <b/>
        <sz val="12"/>
        <rFont val="Calibri"/>
        <family val="2"/>
        <scheme val="minor"/>
      </rPr>
      <t>alle</t>
    </r>
    <r>
      <rPr>
        <sz val="12"/>
        <rFont val="Calibri"/>
        <family val="2"/>
        <scheme val="minor"/>
      </rPr>
      <t xml:space="preserve"> Ergebnisse auf die einzelnen </t>
    </r>
    <r>
      <rPr>
        <b/>
        <sz val="12"/>
        <rFont val="Calibri"/>
        <family val="2"/>
        <scheme val="minor"/>
      </rPr>
      <t>verursachenden</t>
    </r>
  </si>
  <si>
    <r>
      <t xml:space="preserve">Prozesse </t>
    </r>
    <r>
      <rPr>
        <sz val="12"/>
        <rFont val="Calibri"/>
        <family val="2"/>
        <scheme val="minor"/>
      </rPr>
      <t xml:space="preserve">zurückführen lassen und für diese jeweils </t>
    </r>
    <r>
      <rPr>
        <b/>
        <sz val="12"/>
        <rFont val="Calibri"/>
        <family val="2"/>
        <scheme val="minor"/>
      </rPr>
      <t xml:space="preserve">Datengüte und Ortsbezug ausgewiesen </t>
    </r>
    <r>
      <rPr>
        <sz val="12"/>
        <rFont val="Calibri"/>
        <family val="2"/>
        <scheme val="minor"/>
      </rPr>
      <t>werden.</t>
    </r>
  </si>
  <si>
    <r>
      <t xml:space="preserve">Auf diese Funktion wird hier </t>
    </r>
    <r>
      <rPr>
        <b/>
        <sz val="12"/>
        <rFont val="Calibri"/>
        <family val="2"/>
        <scheme val="minor"/>
      </rPr>
      <t>explizit verwiesen</t>
    </r>
    <r>
      <rPr>
        <sz val="12"/>
        <rFont val="Calibri"/>
        <family val="2"/>
        <scheme val="minor"/>
      </rPr>
      <t>, um die Ergebnisse genauer einschätzen zu können.</t>
    </r>
  </si>
  <si>
    <r>
      <t xml:space="preserve">GEMIS liefert zudem </t>
    </r>
    <r>
      <rPr>
        <b/>
        <sz val="12"/>
        <rFont val="Calibri"/>
        <family val="2"/>
        <scheme val="minor"/>
      </rPr>
      <t>vereinfachte Kostenbilanzen</t>
    </r>
    <r>
      <rPr>
        <sz val="12"/>
        <rFont val="Calibri"/>
        <family val="2"/>
        <scheme val="minor"/>
      </rPr>
      <t xml:space="preserve"> sowie </t>
    </r>
    <r>
      <rPr>
        <b/>
        <sz val="12"/>
        <rFont val="Calibri"/>
        <family val="2"/>
        <scheme val="minor"/>
      </rPr>
      <t>direkte und indirekte Beschäftigungswirkungen</t>
    </r>
    <r>
      <rPr>
        <sz val="12"/>
        <rFont val="Calibri"/>
        <family val="2"/>
        <scheme val="minor"/>
      </rPr>
      <t xml:space="preserve">, auf </t>
    </r>
  </si>
  <si>
    <r>
      <t xml:space="preserve">Diese Daten sind stets </t>
    </r>
    <r>
      <rPr>
        <b/>
        <sz val="12"/>
        <color indexed="17"/>
        <rFont val="Calibri"/>
        <family val="2"/>
        <scheme val="minor"/>
      </rPr>
      <t>output</t>
    </r>
    <r>
      <rPr>
        <sz val="12"/>
        <rFont val="Calibri"/>
        <family val="2"/>
        <scheme val="minor"/>
      </rPr>
      <t>bezogen, d.h. sie geben die Umwelteffekte bezogen auf den bereitgestellten Nutzen an.</t>
    </r>
  </si>
  <si>
    <r>
      <t xml:space="preserve">Das </t>
    </r>
    <r>
      <rPr>
        <b/>
        <sz val="12"/>
        <color indexed="18"/>
        <rFont val="Calibri"/>
        <family val="2"/>
        <scheme val="minor"/>
      </rPr>
      <t>Umweltbundesamt</t>
    </r>
    <r>
      <rPr>
        <sz val="12"/>
        <rFont val="Calibri"/>
        <family val="2"/>
        <scheme val="minor"/>
      </rPr>
      <t xml:space="preserve"> bietet einen direkten Zugriff auf ca. 4.000 Datensätze aus GEMIS, wo sowohl die direkten</t>
    </r>
  </si>
  <si>
    <r>
      <t>unmittelbar in Ihrem web-browser angesehen</t>
    </r>
    <r>
      <rPr>
        <sz val="12"/>
        <rFont val="Calibri"/>
        <family val="2"/>
        <scheme val="minor"/>
      </rPr>
      <t xml:space="preserve"> werden können - ohne jedes weitere Programm.</t>
    </r>
  </si>
  <si>
    <r>
      <t xml:space="preserve">Diese Datei bietet </t>
    </r>
    <r>
      <rPr>
        <b/>
        <u/>
        <sz val="12"/>
        <rFont val="Calibri"/>
        <family val="2"/>
        <scheme val="minor"/>
      </rPr>
      <t>Auszüge von Ergebnissen</t>
    </r>
    <r>
      <rPr>
        <b/>
        <sz val="12"/>
        <rFont val="Calibri"/>
        <family val="2"/>
        <scheme val="minor"/>
      </rPr>
      <t xml:space="preserve"> aus GEMIS - für eine komplette Liste bitte das kostenlose GEMIS-Programm nutzen.</t>
    </r>
  </si>
  <si>
    <r>
      <t xml:space="preserve">also solche Daten, in denen der </t>
    </r>
    <r>
      <rPr>
        <b/>
        <sz val="12"/>
        <color indexed="17"/>
        <rFont val="Calibri"/>
        <family val="2"/>
        <scheme val="minor"/>
      </rPr>
      <t>Nutzungsgrad von Heizsystemen</t>
    </r>
    <r>
      <rPr>
        <b/>
        <sz val="12"/>
        <color indexed="57"/>
        <rFont val="Calibri"/>
        <family val="2"/>
        <scheme val="minor"/>
      </rPr>
      <t xml:space="preserve"> </t>
    </r>
    <r>
      <rPr>
        <b/>
        <sz val="12"/>
        <color indexed="17"/>
        <rFont val="Calibri"/>
        <family val="2"/>
        <scheme val="minor"/>
      </rPr>
      <t>schon enthalten</t>
    </r>
    <r>
      <rPr>
        <sz val="12"/>
        <rFont val="Calibri"/>
        <family val="2"/>
        <scheme val="minor"/>
      </rPr>
      <t xml:space="preserve"> ist. </t>
    </r>
  </si>
  <si>
    <t xml:space="preserve">damit können direkt Daten z.B. aus der Betriebskostenerfassung oder statistische Daten zum Endenergiebedarf verwendet werden, </t>
  </si>
  <si>
    <r>
      <t>Der Kumulierte Energie-</t>
    </r>
    <r>
      <rPr>
        <b/>
        <sz val="12"/>
        <rFont val="Calibri"/>
        <family val="2"/>
        <scheme val="minor"/>
      </rPr>
      <t>Verbrauch</t>
    </r>
    <r>
      <rPr>
        <sz val="12"/>
        <rFont val="Calibri"/>
        <family val="2"/>
        <scheme val="minor"/>
      </rPr>
      <t xml:space="preserve"> (KEV) ist seit GEMIS 4.2 der "Standard"-Indikator für den Verbrauch energetischer Ressourcen (Primärenergien).</t>
    </r>
  </si>
  <si>
    <r>
      <t xml:space="preserve">Der </t>
    </r>
    <r>
      <rPr>
        <b/>
        <sz val="12"/>
        <rFont val="Calibri"/>
        <family val="2"/>
        <scheme val="minor"/>
      </rPr>
      <t>KEV</t>
    </r>
    <r>
      <rPr>
        <sz val="12"/>
        <rFont val="Calibri"/>
        <family val="2"/>
        <scheme val="minor"/>
      </rPr>
      <t xml:space="preserve"> unterscheidet sich vom Kumulierten Energie-</t>
    </r>
    <r>
      <rPr>
        <b/>
        <sz val="12"/>
        <rFont val="Calibri"/>
        <family val="2"/>
        <scheme val="minor"/>
      </rPr>
      <t>Aufwand</t>
    </r>
    <r>
      <rPr>
        <sz val="12"/>
        <rFont val="Calibri"/>
        <family val="2"/>
        <scheme val="minor"/>
      </rPr>
      <t xml:space="preserve"> (KEA) dadurch, dass er bei </t>
    </r>
    <r>
      <rPr>
        <b/>
        <sz val="12"/>
        <color indexed="12"/>
        <rFont val="Calibri"/>
        <family val="2"/>
        <scheme val="minor"/>
      </rPr>
      <t>stofflich</t>
    </r>
    <r>
      <rPr>
        <sz val="12"/>
        <rFont val="Calibri"/>
        <family val="2"/>
        <scheme val="minor"/>
      </rPr>
      <t xml:space="preserve"> genutzten Energieträgern deren Heizwert</t>
    </r>
  </si>
  <si>
    <r>
      <t xml:space="preserve">Beim KEA wird dagegen der Heizwert von z.B. Holz </t>
    </r>
    <r>
      <rPr>
        <b/>
        <sz val="12"/>
        <rFont val="Calibri"/>
        <family val="2"/>
        <scheme val="minor"/>
      </rPr>
      <t>als Baustoff</t>
    </r>
    <r>
      <rPr>
        <sz val="12"/>
        <rFont val="Calibri"/>
        <family val="2"/>
        <scheme val="minor"/>
      </rPr>
      <t xml:space="preserve"> mit in die Bilanz eingerechnet, da er zum "Aufwand" zählt.</t>
    </r>
  </si>
  <si>
    <r>
      <t xml:space="preserve">Ein </t>
    </r>
    <r>
      <rPr>
        <b/>
        <sz val="12"/>
        <rFont val="Calibri"/>
        <family val="2"/>
        <scheme val="minor"/>
      </rPr>
      <t>weiterer wichtiger Unterschied</t>
    </r>
    <r>
      <rPr>
        <sz val="12"/>
        <rFont val="Calibri"/>
        <family val="2"/>
        <scheme val="minor"/>
      </rPr>
      <t xml:space="preserve"> zwischen KEA und KEV ist insbesondere der </t>
    </r>
    <r>
      <rPr>
        <b/>
        <sz val="12"/>
        <rFont val="Calibri"/>
        <family val="2"/>
        <scheme val="minor"/>
      </rPr>
      <t>Nutzungsgrad der Ressourcenentnahme</t>
    </r>
    <r>
      <rPr>
        <sz val="12"/>
        <rFont val="Calibri"/>
        <family val="2"/>
        <scheme val="minor"/>
      </rPr>
      <t>:</t>
    </r>
  </si>
  <si>
    <r>
      <t xml:space="preserve">Der KEV bilanziert </t>
    </r>
    <r>
      <rPr>
        <b/>
        <sz val="12"/>
        <rFont val="Calibri"/>
        <family val="2"/>
        <scheme val="minor"/>
      </rPr>
      <t>erneuerbare</t>
    </r>
    <r>
      <rPr>
        <sz val="12"/>
        <rFont val="Calibri"/>
        <family val="2"/>
        <scheme val="minor"/>
      </rPr>
      <t xml:space="preserve"> Energien, die </t>
    </r>
    <r>
      <rPr>
        <b/>
        <sz val="12"/>
        <rFont val="Calibri"/>
        <family val="2"/>
        <scheme val="minor"/>
      </rPr>
      <t>direkt</t>
    </r>
    <r>
      <rPr>
        <sz val="12"/>
        <rFont val="Calibri"/>
        <family val="2"/>
        <scheme val="minor"/>
      </rPr>
      <t xml:space="preserve"> Strom oder Wärme bereitstellen, analog der internationalen Statistiken und der Energiebilanz,</t>
    </r>
  </si>
  <si>
    <r>
      <t xml:space="preserve">d.h. nach dem Wirkungsgradansatz, der </t>
    </r>
    <r>
      <rPr>
        <b/>
        <sz val="12"/>
        <color indexed="10"/>
        <rFont val="Calibri"/>
        <family val="2"/>
        <scheme val="minor"/>
      </rPr>
      <t>definitorisch</t>
    </r>
    <r>
      <rPr>
        <sz val="12"/>
        <color indexed="10"/>
        <rFont val="Calibri"/>
        <family val="2"/>
        <scheme val="minor"/>
      </rPr>
      <t xml:space="preserve"> </t>
    </r>
    <r>
      <rPr>
        <b/>
        <sz val="12"/>
        <color indexed="10"/>
        <rFont val="Calibri"/>
        <family val="2"/>
        <scheme val="minor"/>
      </rPr>
      <t>mit 100%</t>
    </r>
    <r>
      <rPr>
        <sz val="12"/>
        <color indexed="10"/>
        <rFont val="Calibri"/>
        <family val="2"/>
        <scheme val="minor"/>
      </rPr>
      <t xml:space="preserve"> </t>
    </r>
    <r>
      <rPr>
        <sz val="12"/>
        <rFont val="Calibri"/>
        <family val="2"/>
        <scheme val="minor"/>
      </rPr>
      <t>angesetzt wird.</t>
    </r>
  </si>
  <si>
    <r>
      <t>Ein Wasserkraftwerk erzeugt Strom - der KEV gibt dann 1 kWh</t>
    </r>
    <r>
      <rPr>
        <vertAlign val="subscript"/>
        <sz val="12"/>
        <rFont val="Calibri"/>
        <family val="2"/>
        <scheme val="minor"/>
      </rPr>
      <t>primär</t>
    </r>
    <r>
      <rPr>
        <sz val="12"/>
        <rFont val="Calibri"/>
        <family val="2"/>
        <scheme val="minor"/>
      </rPr>
      <t xml:space="preserve"> pro kWh</t>
    </r>
    <r>
      <rPr>
        <vertAlign val="subscript"/>
        <sz val="12"/>
        <rFont val="Calibri"/>
        <family val="2"/>
        <scheme val="minor"/>
      </rPr>
      <t>el</t>
    </r>
    <r>
      <rPr>
        <sz val="12"/>
        <rFont val="Calibri"/>
        <family val="2"/>
        <scheme val="minor"/>
      </rPr>
      <t xml:space="preserve"> an, während der KEA z.B. mit einem "Umwandlungsgrad" von</t>
    </r>
  </si>
  <si>
    <r>
      <t>80% einen Wert von 1,25 kWh</t>
    </r>
    <r>
      <rPr>
        <vertAlign val="subscript"/>
        <sz val="12"/>
        <rFont val="Calibri"/>
        <family val="2"/>
        <scheme val="minor"/>
      </rPr>
      <t>primär</t>
    </r>
    <r>
      <rPr>
        <sz val="12"/>
        <rFont val="Calibri"/>
        <family val="2"/>
        <scheme val="minor"/>
      </rPr>
      <t xml:space="preserve"> pro kWh</t>
    </r>
    <r>
      <rPr>
        <vertAlign val="subscript"/>
        <sz val="12"/>
        <rFont val="Calibri"/>
        <family val="2"/>
        <scheme val="minor"/>
      </rPr>
      <t>el</t>
    </r>
    <r>
      <rPr>
        <sz val="12"/>
        <rFont val="Calibri"/>
        <family val="2"/>
        <scheme val="minor"/>
      </rPr>
      <t xml:space="preserve"> angibt.</t>
    </r>
  </si>
  <si>
    <r>
      <t>Ein Solarkollektor erzeugt Wärme - der KEV gibt dann 1 kWh</t>
    </r>
    <r>
      <rPr>
        <vertAlign val="subscript"/>
        <sz val="12"/>
        <rFont val="Calibri"/>
        <family val="2"/>
        <scheme val="minor"/>
      </rPr>
      <t>primär</t>
    </r>
    <r>
      <rPr>
        <sz val="12"/>
        <rFont val="Calibri"/>
        <family val="2"/>
        <scheme val="minor"/>
      </rPr>
      <t xml:space="preserve"> pro kWh</t>
    </r>
    <r>
      <rPr>
        <vertAlign val="subscript"/>
        <sz val="12"/>
        <rFont val="Calibri"/>
        <family val="2"/>
        <scheme val="minor"/>
      </rPr>
      <t>th</t>
    </r>
    <r>
      <rPr>
        <sz val="12"/>
        <rFont val="Calibri"/>
        <family val="2"/>
        <scheme val="minor"/>
      </rPr>
      <t xml:space="preserve"> an, während der KEA z.B. mit einem "Umwandlungsgrad" von</t>
    </r>
  </si>
  <si>
    <r>
      <t>60% einen Wert von 1,67 kWh</t>
    </r>
    <r>
      <rPr>
        <vertAlign val="subscript"/>
        <sz val="12"/>
        <rFont val="Calibri"/>
        <family val="2"/>
        <scheme val="minor"/>
      </rPr>
      <t>primär</t>
    </r>
    <r>
      <rPr>
        <sz val="12"/>
        <rFont val="Calibri"/>
        <family val="2"/>
        <scheme val="minor"/>
      </rPr>
      <t xml:space="preserve"> pro kWh</t>
    </r>
    <r>
      <rPr>
        <vertAlign val="subscript"/>
        <sz val="12"/>
        <rFont val="Calibri"/>
        <family val="2"/>
        <scheme val="minor"/>
      </rPr>
      <t>th</t>
    </r>
    <r>
      <rPr>
        <sz val="12"/>
        <rFont val="Calibri"/>
        <family val="2"/>
        <scheme val="minor"/>
      </rPr>
      <t xml:space="preserve"> angibt.</t>
    </r>
  </si>
  <si>
    <r>
      <t>Eine Kurzumtriebsplantage erzeugt Biomasse - der KEV gibt dann 1 kWh</t>
    </r>
    <r>
      <rPr>
        <vertAlign val="subscript"/>
        <sz val="12"/>
        <rFont val="Calibri"/>
        <family val="2"/>
        <scheme val="minor"/>
      </rPr>
      <t>primär</t>
    </r>
    <r>
      <rPr>
        <sz val="12"/>
        <rFont val="Calibri"/>
        <family val="2"/>
        <scheme val="minor"/>
      </rPr>
      <t xml:space="preserve"> pro kWh</t>
    </r>
    <r>
      <rPr>
        <vertAlign val="subscript"/>
        <sz val="12"/>
        <rFont val="Calibri"/>
        <family val="2"/>
        <scheme val="minor"/>
      </rPr>
      <t>Bio</t>
    </r>
    <r>
      <rPr>
        <sz val="12"/>
        <rFont val="Calibri"/>
        <family val="2"/>
        <scheme val="minor"/>
      </rPr>
      <t xml:space="preserve"> an, während der KEA z.B. mit einem "Umwandlungsgrad" von</t>
    </r>
  </si>
  <si>
    <r>
      <t>4% (Solarenergie zu Biomasse-Heizwert bei Photosynthese) einen Wert von 25 kWh</t>
    </r>
    <r>
      <rPr>
        <vertAlign val="subscript"/>
        <sz val="12"/>
        <rFont val="Calibri"/>
        <family val="2"/>
        <scheme val="minor"/>
      </rPr>
      <t>primär</t>
    </r>
    <r>
      <rPr>
        <sz val="12"/>
        <rFont val="Calibri"/>
        <family val="2"/>
        <scheme val="minor"/>
      </rPr>
      <t xml:space="preserve"> pro kWh</t>
    </r>
    <r>
      <rPr>
        <vertAlign val="subscript"/>
        <sz val="12"/>
        <rFont val="Calibri"/>
        <family val="2"/>
        <scheme val="minor"/>
      </rPr>
      <t>Bio</t>
    </r>
    <r>
      <rPr>
        <sz val="12"/>
        <rFont val="Calibri"/>
        <family val="2"/>
        <scheme val="minor"/>
      </rPr>
      <t xml:space="preserve"> angibt.</t>
    </r>
  </si>
  <si>
    <r>
      <t xml:space="preserve">Der KEV weist </t>
    </r>
    <r>
      <rPr>
        <b/>
        <sz val="12"/>
        <rFont val="Calibri"/>
        <family val="2"/>
        <scheme val="minor"/>
      </rPr>
      <t>zusätzlich</t>
    </r>
    <r>
      <rPr>
        <sz val="12"/>
        <rFont val="Calibri"/>
        <family val="2"/>
        <scheme val="minor"/>
      </rPr>
      <t xml:space="preserve"> noch den KEV-"andere" aus, der sich insbesondere auf Hausmüll oder Abwärme bezieht, da diese definitorisch weder</t>
    </r>
  </si>
  <si>
    <r>
      <t xml:space="preserve">GEMIS kann </t>
    </r>
    <r>
      <rPr>
        <b/>
        <sz val="12"/>
        <rFont val="Calibri"/>
        <family val="2"/>
        <scheme val="minor"/>
      </rPr>
      <t>beide</t>
    </r>
    <r>
      <rPr>
        <sz val="12"/>
        <rFont val="Calibri"/>
        <family val="2"/>
        <scheme val="minor"/>
      </rPr>
      <t xml:space="preserve"> Kenngrößen bilanzieren - in diesem Datenauszug wird </t>
    </r>
    <r>
      <rPr>
        <b/>
        <sz val="12"/>
        <rFont val="Calibri"/>
        <family val="2"/>
        <scheme val="minor"/>
      </rPr>
      <t>nur der KEV</t>
    </r>
    <r>
      <rPr>
        <sz val="12"/>
        <rFont val="Calibri"/>
        <family val="2"/>
        <scheme val="minor"/>
      </rPr>
      <t xml:space="preserve"> ausgewiesen.</t>
    </r>
  </si>
  <si>
    <t>der stofflichen Nutzung weiter zur Verfügung steht.</t>
  </si>
  <si>
    <r>
      <t>nicht</t>
    </r>
    <r>
      <rPr>
        <sz val="12"/>
        <rFont val="Calibri"/>
        <family val="2"/>
        <scheme val="minor"/>
      </rPr>
      <t xml:space="preserve"> mit in die Bilanz einbezieht, da die stoffliche Nutzung diesen nicht "verbraucht" und er für potenzielle Nutzungen am Ende des Lebenswegs </t>
    </r>
  </si>
  <si>
    <r>
      <t xml:space="preserve">Die vorliegende Datei bietet </t>
    </r>
    <r>
      <rPr>
        <b/>
        <sz val="12"/>
        <rFont val="Calibri"/>
        <family val="2"/>
        <scheme val="minor"/>
      </rPr>
      <t>nur einen Auszug</t>
    </r>
    <r>
      <rPr>
        <sz val="12"/>
        <rFont val="Calibri"/>
        <family val="2"/>
        <scheme val="minor"/>
      </rPr>
      <t xml:space="preserve"> ausgewählter Ergebnisse (siehe nächstes Blatt).</t>
    </r>
  </si>
  <si>
    <r>
      <t xml:space="preserve"> - </t>
    </r>
    <r>
      <rPr>
        <b/>
        <sz val="12"/>
        <rFont val="Calibri"/>
        <family val="2"/>
        <scheme val="minor"/>
      </rPr>
      <t xml:space="preserve">Ressourcenbedarf  </t>
    </r>
    <r>
      <rPr>
        <sz val="12"/>
        <rFont val="Calibri"/>
        <family val="2"/>
        <scheme val="minor"/>
      </rPr>
      <t>(Primärenergie nach KEV/KEA, Rohstoffe sowie Flächenbedarf)</t>
    </r>
  </si>
  <si>
    <t>lokales Stromnetz (Niederspannung) frei Haushalte (HH)/Kleinverbrauch (KV), inkl. Netzverluste</t>
  </si>
  <si>
    <t>Datenstand:</t>
  </si>
  <si>
    <t>Ergebnisse aus</t>
  </si>
  <si>
    <r>
      <t xml:space="preserve">Dies ist Teil von </t>
    </r>
    <r>
      <rPr>
        <b/>
        <sz val="12"/>
        <color indexed="12"/>
        <rFont val="Calibri"/>
        <family val="2"/>
        <scheme val="minor"/>
      </rPr>
      <t>ProBas</t>
    </r>
    <r>
      <rPr>
        <sz val="12"/>
        <rFont val="Calibri"/>
        <family val="2"/>
        <scheme val="minor"/>
      </rPr>
      <t xml:space="preserve"> (</t>
    </r>
    <r>
      <rPr>
        <b/>
        <sz val="12"/>
        <color indexed="12"/>
        <rFont val="Calibri"/>
        <family val="2"/>
        <scheme val="minor"/>
      </rPr>
      <t>Pro</t>
    </r>
    <r>
      <rPr>
        <sz val="12"/>
        <rFont val="Calibri"/>
        <family val="2"/>
        <scheme val="minor"/>
      </rPr>
      <t>zessorientierte</t>
    </r>
    <r>
      <rPr>
        <b/>
        <sz val="12"/>
        <color indexed="57"/>
        <rFont val="Calibri"/>
        <family val="2"/>
        <scheme val="minor"/>
      </rPr>
      <t xml:space="preserve"> </t>
    </r>
    <r>
      <rPr>
        <b/>
        <sz val="12"/>
        <color indexed="12"/>
        <rFont val="Calibri"/>
        <family val="2"/>
        <scheme val="minor"/>
      </rPr>
      <t>Bas</t>
    </r>
    <r>
      <rPr>
        <sz val="12"/>
        <rFont val="Calibri"/>
        <family val="2"/>
        <scheme val="minor"/>
      </rPr>
      <t>isdaten für Umweltmanagement-Instrumente) des UBA und findet</t>
    </r>
  </si>
  <si>
    <t>sich unter</t>
  </si>
  <si>
    <r>
      <t xml:space="preserve">GEMIS macht </t>
    </r>
    <r>
      <rPr>
        <b/>
        <sz val="12"/>
        <rFont val="Calibri"/>
        <family val="2"/>
        <scheme val="minor"/>
      </rPr>
      <t xml:space="preserve">keine </t>
    </r>
    <r>
      <rPr>
        <sz val="12"/>
        <rFont val="Calibri"/>
        <family val="2"/>
        <scheme val="minor"/>
      </rPr>
      <t>Ökobilanzen nach DIN-ISO, sondern dient als Datenserver dafür sowie für Stoffstromanalysen,</t>
    </r>
  </si>
  <si>
    <r>
      <t xml:space="preserve">Die GEMIS-Datenbasis enthält </t>
    </r>
    <r>
      <rPr>
        <b/>
        <sz val="12"/>
        <rFont val="Calibri"/>
        <family val="2"/>
        <scheme val="minor"/>
      </rPr>
      <t>typische Lebenswege</t>
    </r>
    <r>
      <rPr>
        <sz val="12"/>
        <rFont val="Calibri"/>
        <family val="2"/>
        <scheme val="minor"/>
      </rPr>
      <t xml:space="preserve"> für Produkte und deren Herstellungs- und Verarbeitungsprozesse</t>
    </r>
  </si>
  <si>
    <r>
      <t>Ergänzend</t>
    </r>
    <r>
      <rPr>
        <sz val="12"/>
        <rFont val="Calibri"/>
        <family val="2"/>
        <scheme val="minor"/>
      </rPr>
      <t xml:space="preserve"> bilanziert GEMIS auch weitere Ergebnisse, für die allerdings </t>
    </r>
    <r>
      <rPr>
        <b/>
        <sz val="12"/>
        <rFont val="Calibri"/>
        <family val="2"/>
        <scheme val="minor"/>
      </rPr>
      <t>nicht immer</t>
    </r>
    <r>
      <rPr>
        <sz val="12"/>
        <rFont val="Calibri"/>
        <family val="2"/>
        <scheme val="minor"/>
      </rPr>
      <t xml:space="preserve"> eine komplette Abdeckung aller</t>
    </r>
  </si>
  <si>
    <t>Hinweise zu den hier bereitgestellten ausgewählten Ergebnisdaten aus GEMIS</t>
  </si>
  <si>
    <r>
      <t>(</t>
    </r>
    <r>
      <rPr>
        <b/>
        <u/>
        <sz val="16"/>
        <color indexed="17"/>
        <rFont val="Calibri"/>
        <family val="2"/>
        <scheme val="minor"/>
      </rPr>
      <t>G</t>
    </r>
    <r>
      <rPr>
        <b/>
        <sz val="16"/>
        <rFont val="Calibri"/>
        <family val="2"/>
        <scheme val="minor"/>
      </rPr>
      <t xml:space="preserve">lobales </t>
    </r>
    <r>
      <rPr>
        <b/>
        <u/>
        <sz val="16"/>
        <color indexed="17"/>
        <rFont val="Calibri"/>
        <family val="2"/>
        <scheme val="minor"/>
      </rPr>
      <t>E</t>
    </r>
    <r>
      <rPr>
        <b/>
        <sz val="16"/>
        <rFont val="Calibri"/>
        <family val="2"/>
        <scheme val="minor"/>
      </rPr>
      <t>missions-</t>
    </r>
    <r>
      <rPr>
        <b/>
        <u/>
        <sz val="16"/>
        <color indexed="17"/>
        <rFont val="Calibri"/>
        <family val="2"/>
        <scheme val="minor"/>
      </rPr>
      <t>M</t>
    </r>
    <r>
      <rPr>
        <b/>
        <sz val="16"/>
        <rFont val="Calibri"/>
        <family val="2"/>
        <scheme val="minor"/>
      </rPr>
      <t xml:space="preserve">odell </t>
    </r>
    <r>
      <rPr>
        <b/>
        <u/>
        <sz val="16"/>
        <color indexed="17"/>
        <rFont val="Calibri"/>
        <family val="2"/>
        <scheme val="minor"/>
      </rPr>
      <t>I</t>
    </r>
    <r>
      <rPr>
        <b/>
        <sz val="16"/>
        <rFont val="Calibri"/>
        <family val="2"/>
        <scheme val="minor"/>
      </rPr>
      <t xml:space="preserve">ntegrierter </t>
    </r>
    <r>
      <rPr>
        <b/>
        <u/>
        <sz val="16"/>
        <color indexed="17"/>
        <rFont val="Calibri"/>
        <family val="2"/>
        <scheme val="minor"/>
      </rPr>
      <t>S</t>
    </r>
    <r>
      <rPr>
        <b/>
        <sz val="16"/>
        <rFont val="Calibri"/>
        <family val="2"/>
        <scheme val="minor"/>
      </rPr>
      <t xml:space="preserve">ysteme)  </t>
    </r>
  </si>
  <si>
    <r>
      <t xml:space="preserve">Der </t>
    </r>
    <r>
      <rPr>
        <b/>
        <sz val="12"/>
        <rFont val="Calibri"/>
        <family val="2"/>
        <scheme val="minor"/>
      </rPr>
      <t xml:space="preserve">KSA </t>
    </r>
    <r>
      <rPr>
        <sz val="12"/>
        <rFont val="Calibri"/>
        <family val="2"/>
        <scheme val="minor"/>
      </rPr>
      <t>ist das stoffliche Pendant zum Kumulierten Energie-Aufwand (KEA). In GEMIS wird der KSA weiterhin bilanziert, wobei insbesondere die differenzierte</t>
    </r>
  </si>
  <si>
    <r>
      <t xml:space="preserve">Da der KSA als </t>
    </r>
    <r>
      <rPr>
        <b/>
        <sz val="12"/>
        <rFont val="Calibri"/>
        <family val="2"/>
        <scheme val="minor"/>
      </rPr>
      <t>Summenparameter</t>
    </r>
    <r>
      <rPr>
        <sz val="12"/>
        <rFont val="Calibri"/>
        <family val="2"/>
        <scheme val="minor"/>
      </rPr>
      <t xml:space="preserve"> u.E. wenig sinnvolle Aussagen erlaubt (z.B. ist der Effekt der Kühlwassernutzung praktisch immer sichtbar und oft dominant)</t>
    </r>
  </si>
  <si>
    <t xml:space="preserve">und bei Anwendern Unklarheiten über die Abgrenzung zu energetisch genutzten Ressourcen (z.B. Erdöl, Kohle) auftreten, wird der KSA in dieser </t>
  </si>
  <si>
    <t>da die KSA-Summe wenig aussagekräftig ist (s.o.)</t>
  </si>
  <si>
    <t xml:space="preserve">GEMIS bilanziert weiterhin den KSA - es sollte aber die disaggregierte Ergebnisdarstellung nach den einzelnen Ressourcen verwendet werden, </t>
  </si>
  <si>
    <r>
      <t xml:space="preserve">Seit GEMIS 4.1 wurde die Berechnungsgrundlage für die </t>
    </r>
    <r>
      <rPr>
        <b/>
        <sz val="12"/>
        <rFont val="Calibri"/>
        <family val="2"/>
        <scheme val="minor"/>
      </rPr>
      <t>Flächeninanspruchnahme</t>
    </r>
    <r>
      <rPr>
        <sz val="12"/>
        <rFont val="Calibri"/>
        <family val="2"/>
        <scheme val="minor"/>
      </rPr>
      <t xml:space="preserve"> gegenüber den früheren GEMIS-Versionen geändert - nun wird </t>
    </r>
  </si>
  <si>
    <r>
      <t xml:space="preserve">Damit wird die Lebensdauer von Prozessen nicht mehr auf den Flächenbedarf angerechnet und die Werte sind mit früheren GEMIS-Daten </t>
    </r>
    <r>
      <rPr>
        <b/>
        <sz val="12"/>
        <rFont val="Calibri"/>
        <family val="2"/>
        <scheme val="minor"/>
      </rPr>
      <t>nicht vergleichbar</t>
    </r>
    <r>
      <rPr>
        <sz val="12"/>
        <rFont val="Calibri"/>
        <family val="2"/>
        <scheme val="minor"/>
      </rPr>
      <t>!</t>
    </r>
  </si>
  <si>
    <r>
      <t xml:space="preserve">der </t>
    </r>
    <r>
      <rPr>
        <b/>
        <sz val="12"/>
        <rFont val="Calibri"/>
        <family val="2"/>
        <scheme val="minor"/>
      </rPr>
      <t>jährliche</t>
    </r>
    <r>
      <rPr>
        <sz val="12"/>
        <rFont val="Calibri"/>
        <family val="2"/>
        <scheme val="minor"/>
      </rPr>
      <t xml:space="preserve"> Flächenbedarf bilanziert, um vergleichbarer mit anderen Untersuchungen zu sein. </t>
    </r>
  </si>
  <si>
    <r>
      <rPr>
        <b/>
        <sz val="12"/>
        <rFont val="Calibri"/>
        <family val="2"/>
        <scheme val="minor"/>
      </rPr>
      <t>Ergebnisanalyse nach einzelnen Ressourcen</t>
    </r>
    <r>
      <rPr>
        <sz val="12"/>
        <rFont val="Calibri"/>
        <family val="2"/>
        <scheme val="minor"/>
      </rPr>
      <t xml:space="preserve"> wie Metallen, Mineralien, biogenen Rohstoffen usw. sinnvoll ist.</t>
    </r>
  </si>
  <si>
    <t>Ergebniszusammenfassung nicht mehr enthalten.</t>
  </si>
  <si>
    <t>inputbezogene Wärmebereitstellung durch Strom (Kraftwerksmix)</t>
  </si>
  <si>
    <t>inputbezogene Wärmebereitstellung durch Zentralheizung mit Holzscheiten (Waldrestholz)</t>
  </si>
  <si>
    <t>inputbezogene Wärmebereitstellung durch Zentralheizung mit Holzpellets (Sägeindustrie-Reststoffe)</t>
  </si>
  <si>
    <t>Erdgas je kWh (Heizwert)</t>
  </si>
  <si>
    <t>Erdgas je kWh (Brennwert)</t>
  </si>
  <si>
    <t>Benzin je Liter, inkl. Biokraftstoffanteil</t>
  </si>
  <si>
    <t>Benzin je Liter, ohne Biokraftstoffanteil</t>
  </si>
  <si>
    <t>Diesel  je Liter, inkl. Biokraftstoffanteil</t>
  </si>
  <si>
    <t>Diesel  je Liter, ohne Biokraftstoffanteil</t>
  </si>
  <si>
    <t>Strom-KW-Park mix</t>
  </si>
  <si>
    <r>
      <rPr>
        <b/>
        <sz val="12"/>
        <color theme="9" tint="-0.249977111117893"/>
        <rFont val="Arial"/>
        <family val="2"/>
      </rPr>
      <t>Produkt</t>
    </r>
    <r>
      <rPr>
        <b/>
        <sz val="12"/>
        <rFont val="Arial"/>
        <family val="2"/>
      </rPr>
      <t>bereitstellung</t>
    </r>
    <r>
      <rPr>
        <b/>
        <sz val="12"/>
        <color indexed="10"/>
        <rFont val="Arial"/>
        <family val="2"/>
      </rPr>
      <t xml:space="preserve"> je kg</t>
    </r>
  </si>
  <si>
    <t>Eier</t>
  </si>
  <si>
    <t>Milch</t>
  </si>
  <si>
    <t>Butter</t>
  </si>
  <si>
    <t>Käse</t>
  </si>
  <si>
    <t>Wurst</t>
  </si>
  <si>
    <t>frei Einzelhandel, je kg Ware</t>
  </si>
  <si>
    <t>Mischbrot (Weizen) frei Einzelhandel, je kg Ware</t>
  </si>
  <si>
    <r>
      <t xml:space="preserve"> - </t>
    </r>
    <r>
      <rPr>
        <b/>
        <sz val="12"/>
        <rFont val="Calibri"/>
        <family val="2"/>
        <scheme val="minor"/>
      </rPr>
      <t>Klimawirkung</t>
    </r>
    <r>
      <rPr>
        <sz val="12"/>
        <rFont val="Calibri"/>
        <family val="2"/>
        <scheme val="minor"/>
      </rPr>
      <t xml:space="preserve"> (einzelne Treibhausgase sowie CO</t>
    </r>
    <r>
      <rPr>
        <vertAlign val="subscript"/>
        <sz val="12"/>
        <rFont val="Calibri"/>
        <family val="2"/>
        <scheme val="minor"/>
      </rPr>
      <t>2</t>
    </r>
    <r>
      <rPr>
        <sz val="12"/>
        <rFont val="Calibri"/>
        <family val="2"/>
        <scheme val="minor"/>
      </rPr>
      <t>-Äquivalente für 100 Jahre Integrationszeit nach IPCC 2013)</t>
    </r>
  </si>
  <si>
    <t>Diesel  (ohne Biokraftstoffanteil), je Liter in Fahrzeug genutzt</t>
  </si>
  <si>
    <t>Benzin (ohne Biokraftstoffanteil), je Liter in Fahrzeug genutzt</t>
  </si>
  <si>
    <t>Heizung für Holz-Hackschnitzel (aus heimischem Waldrest- und Schwachholz)</t>
  </si>
  <si>
    <t>Heizung für Holzpellets (aus heimischen Sägewerksreststoffen)</t>
  </si>
  <si>
    <t>Heizung für Scheitholz (aus hemimischem Waldrest- und schwachholz)</t>
  </si>
  <si>
    <t>Zentralheizung für Flüssiggas (liqufied petrol gas)</t>
  </si>
  <si>
    <t>Zentralheizung für Heizöl</t>
  </si>
  <si>
    <t>mittlerer Pkw mit Dieselmotor für Diesel, ohne Biokraftstoffanteile, inkl. Fahrzeugherstellung</t>
  </si>
  <si>
    <t>mittlerer Pkw mit Dieselmotor für Diesel mit Biokraftstoffanteilen, inkl. Fahrzeugherstellung</t>
  </si>
  <si>
    <t>Pkw-Nutzung, je kWh Kraftstoffeinsatz</t>
  </si>
  <si>
    <t>Bereitstellung von primärem Aluminium frei Werk, inkl. anteiligen Importen</t>
  </si>
  <si>
    <t>Bereitstellung von primärem Aluminium frei Werk, nur Herstellung in Deutschland</t>
  </si>
  <si>
    <t>Bereitstellung von primärem Blei frei Werk, inkl. anteiligen Importen</t>
  </si>
  <si>
    <t>Bereitstellung von sekundärem Blei frei Werk, Herstellung nur in Deutschland</t>
  </si>
  <si>
    <t>Bereitstellung von Kupfer frei Werk, inkl. anteiligen Importen</t>
  </si>
  <si>
    <t>Herstellung von Stahl in Deutschland, Mix Oxygen- und Elektrostahl</t>
  </si>
  <si>
    <t>Herstellung von Stahlblech in Deutschland, aus Mix Oxygen- und Elektrostahl</t>
  </si>
  <si>
    <t>Bereitstellung von Zink frei Werk, inkl. anteiligen Importen</t>
  </si>
  <si>
    <t>Ernährung: Nahrungsmittel im Einzelhandel in DE 2015, ohne Fisch [je kg]</t>
  </si>
  <si>
    <t>Dieses Szenario bilanziert den Herstellungsaufwand für die Bereitstellung ausgewählter Nahrungsmittel frei Einzelhandel in Deutschland im Jahr 2015 (durchschnittliche Daten). Soweit nötig, sind Auslandsanteile (z.B. bei Futtermittel) sowie Importe (z.B. Südfrüchte) einbezogen.</t>
  </si>
  <si>
    <t>Gas Brennwert</t>
  </si>
  <si>
    <t>Flüssiggas (LPG)</t>
  </si>
  <si>
    <t>Elektro-Speicher-mix</t>
  </si>
  <si>
    <t>Holz-Scheit</t>
  </si>
  <si>
    <t>Holz-Hackschnitzel (Wald)</t>
  </si>
  <si>
    <t>Solar-Warmwasser-flach</t>
  </si>
  <si>
    <t>Solar-Warmwasser-Vakuum</t>
  </si>
  <si>
    <t>BrK-Brik-Lau-Hzg 100%</t>
  </si>
  <si>
    <t>BrK-Brik-rhei-Hzg 100%</t>
  </si>
  <si>
    <t>Braunkohle-Kessel-WSF-Industrie-100%</t>
  </si>
  <si>
    <t>Wind Park offshore</t>
  </si>
  <si>
    <t>Brot-misch</t>
  </si>
  <si>
    <t>Gemüse-frisch</t>
  </si>
  <si>
    <t>Gemüse-Konserven</t>
  </si>
  <si>
    <t>Gemüse-TK</t>
  </si>
  <si>
    <t>Kartoffeln-frisch</t>
  </si>
  <si>
    <t>Kartoffeln-Pommes-TK</t>
  </si>
  <si>
    <t>Kartoffel-Trockenprodukte</t>
  </si>
  <si>
    <t>Tomaten-frisch</t>
  </si>
  <si>
    <t>Bananen-importiert</t>
  </si>
  <si>
    <t>Orangen-importiert</t>
  </si>
  <si>
    <t>Obst-frisch</t>
  </si>
  <si>
    <t>Reis-importiert</t>
  </si>
  <si>
    <t>Masthähnchen-frisch</t>
  </si>
  <si>
    <t>Rindfleisch-frisch</t>
  </si>
  <si>
    <t>Schweinefleisch-frisch</t>
  </si>
  <si>
    <t>Fernwärme-mix (KWK: energiealloziert)</t>
  </si>
  <si>
    <t>EPS</t>
  </si>
  <si>
    <t>HDPE</t>
  </si>
  <si>
    <t>LDPE</t>
  </si>
  <si>
    <t>PP</t>
  </si>
  <si>
    <t>PS</t>
  </si>
  <si>
    <t>PUR-Hartschaum</t>
  </si>
  <si>
    <t xml:space="preserve">Bereitstellung von extrudiertem Polystyrol </t>
  </si>
  <si>
    <t>Bereitstellung von high-density polyethylen</t>
  </si>
  <si>
    <t>Bereitstellung von low-density polyethylen</t>
  </si>
  <si>
    <t>Bereitstellung von Popypropylen</t>
  </si>
  <si>
    <t xml:space="preserve">Bereitstellung von Polystyrol </t>
  </si>
  <si>
    <t>Bereitstellung von Polyurethan (Hartschaum)</t>
  </si>
  <si>
    <t>Kies</t>
  </si>
  <si>
    <t>Sand</t>
  </si>
  <si>
    <t>Beton</t>
  </si>
  <si>
    <t>Branntkalk</t>
  </si>
  <si>
    <t>Gips</t>
  </si>
  <si>
    <t>Glas</t>
  </si>
  <si>
    <t>Steinwolle</t>
  </si>
  <si>
    <t>Herstellung von Portland-Zement</t>
  </si>
  <si>
    <t>Herstellung von Steinwolle als Dämmstoff</t>
  </si>
  <si>
    <t>Bereitstellung von Sand</t>
  </si>
  <si>
    <t>Bereitstellung von Kies</t>
  </si>
  <si>
    <t>Herstellung von Beton</t>
  </si>
  <si>
    <t>Herstellung von Branntkalk</t>
  </si>
  <si>
    <t>Herstellung von Gips</t>
  </si>
  <si>
    <t>Herstellung von Flachglas (Fenster…)</t>
  </si>
  <si>
    <t>Zement (Portland)</t>
  </si>
  <si>
    <t>lokales Stromnetz (Niederspannung) frei Haushalte/Kleinverbrauch, inkl. Netzverluste, nach statistischen Daten</t>
  </si>
  <si>
    <t>Version 5.2</t>
  </si>
  <si>
    <t>Energie: hilfreiche Kennzahlen 2020</t>
  </si>
  <si>
    <t>Energie: Heizen mit KWK und RE 2020 [kWh]</t>
  </si>
  <si>
    <t>Energie: Heizen fossil - endenergiebezogen 2020 [kWh]</t>
  </si>
  <si>
    <t>Energie: Strom lokal in DE 2000-2024 Statistik  [g, kWh]</t>
  </si>
  <si>
    <t xml:space="preserve">Dieses Szenario vergleicht die Strombereitstellung frei lokalem Netz in Deutschland von 2000-2024 (statistische Daten) </t>
  </si>
  <si>
    <t xml:space="preserve">Dieses Szenario vergleicht die Strombereitstellung frei Kraftwerks-Mix (Einspeisung in Hochspannungsnetz) in Deutschland von 2000-2024 (statistische Daten) </t>
  </si>
  <si>
    <t>nationales Strommix (Hochspannung) frei Hochspannungsnetz, ohne Netzverluste, nach statistischen Daten</t>
  </si>
  <si>
    <t>Energie: Strom mix in DE 2000-2024 Statistik  [g, kWh]</t>
  </si>
  <si>
    <r>
      <t xml:space="preserve">Dieses Szenario vergleicht Prozesse zur Strombereitstellung aus fossilen Energien und AKW gegenüber solchen mit KWK (Kraft-Wärme-Kopplung) und RE (regenerativen Energien). Die KWK-Prozesse sind </t>
    </r>
    <r>
      <rPr>
        <b/>
        <sz val="11"/>
        <color rgb="FFFF0000"/>
        <rFont val="Calibri"/>
        <family val="2"/>
        <scheme val="minor"/>
      </rPr>
      <t>energiebezogen alloziert</t>
    </r>
    <r>
      <rPr>
        <sz val="11"/>
        <rFont val="Calibri"/>
        <family val="2"/>
        <scheme val="minor"/>
      </rPr>
      <t xml:space="preserve">, d.h. hier wird </t>
    </r>
    <r>
      <rPr>
        <sz val="11"/>
        <color rgb="FFFF0000"/>
        <rFont val="Calibri"/>
        <family val="2"/>
        <scheme val="minor"/>
      </rPr>
      <t xml:space="preserve">nur der </t>
    </r>
    <r>
      <rPr>
        <b/>
        <sz val="11"/>
        <color rgb="FFFF0000"/>
        <rFont val="Calibri"/>
        <family val="2"/>
        <scheme val="minor"/>
      </rPr>
      <t>strombezogene</t>
    </r>
    <r>
      <rPr>
        <sz val="11"/>
        <color rgb="FFFF0000"/>
        <rFont val="Calibri"/>
        <family val="2"/>
        <scheme val="minor"/>
      </rPr>
      <t xml:space="preserve"> Anteil</t>
    </r>
    <r>
      <rPr>
        <sz val="11"/>
        <rFont val="Calibri"/>
        <family val="2"/>
        <scheme val="minor"/>
      </rPr>
      <t xml:space="preserve"> ausgewiesen</t>
    </r>
  </si>
  <si>
    <t>deutsches Kraftwerksmix frei Netzeinspeisung  (ohne Stromtransport, -verteilung und Umspannverluste)</t>
  </si>
  <si>
    <t>Energie: Strom in DE 2020 - mit RE und KWK [kWh]</t>
  </si>
  <si>
    <t>Verkehr: Benzin- und Diesel-Pkw in DE 2020 (je kWh)</t>
  </si>
  <si>
    <t>Dieses Szenario vergleicht deutsche Mittelklasse-Pkw pro kWh Kraftstoffeinsatz für Benzin (mit und ohne Bioethanolanteil) sowie Diesel (mit und ohne Biodieselanteil) für das Jahr 2020.</t>
  </si>
  <si>
    <t>Pkw-Diesel-mittel-DE-2020 inkl. Bio (je kWh)</t>
  </si>
  <si>
    <t>Pkw-Diesel-mittel-DE-2020 exkl. Bio (je kWh)</t>
  </si>
  <si>
    <t>mittlerer Pkw mit Ottomotor für Benzin, ohne Biokraftstoffanteile, inkl. Fahrzeugherstellung</t>
  </si>
  <si>
    <t>mittlerer Pkw mit Ottomotor für Benzin, inkl. Biokraftstoffanteile, inkl. Fahrzeugherstellung</t>
  </si>
  <si>
    <t>{5E8B8988-BD6F-4E01-8895-00A18CF5F37A}</t>
  </si>
  <si>
    <t>Stoffe: Baustoffe 2020 [je kg]</t>
  </si>
  <si>
    <t>Dieses Szenario bilanziert den Herstellungsaufwand für die Bereitstellung ausgewählter Baustoffe in Deutschland im Jahr 2020 (durchschnittliche Daten). Soweit nötig, sind Auslandsanteile (Importe) einbezogen.</t>
  </si>
  <si>
    <r>
      <t>Bezugspunkt Produkt</t>
    </r>
    <r>
      <rPr>
        <b/>
        <u/>
        <sz val="12"/>
        <color indexed="10"/>
        <rFont val="Calibri"/>
        <family val="2"/>
        <scheme val="minor"/>
      </rPr>
      <t>bereitstellung</t>
    </r>
    <r>
      <rPr>
        <b/>
        <sz val="12"/>
        <rFont val="Calibri"/>
        <family val="2"/>
        <scheme val="minor"/>
      </rPr>
      <t xml:space="preserve">, d.h. </t>
    </r>
    <r>
      <rPr>
        <b/>
        <u/>
        <sz val="12"/>
        <color indexed="10"/>
        <rFont val="Calibri"/>
        <family val="2"/>
        <scheme val="minor"/>
      </rPr>
      <t>ohne</t>
    </r>
    <r>
      <rPr>
        <b/>
        <sz val="12"/>
        <rFont val="Calibri"/>
        <family val="2"/>
        <scheme val="minor"/>
      </rPr>
      <t xml:space="preserve"> Nutzung</t>
    </r>
  </si>
  <si>
    <t>PVC</t>
  </si>
  <si>
    <t>Bereitstellung von Polyvenylchlorid</t>
  </si>
  <si>
    <t>Stoffe: Kunststoffe 2020 [je kg]</t>
  </si>
  <si>
    <t>Dieses Szenario bilanziert den Herstellungsaufwand für die Bereitstellung ausgewählter Metalle in Deutschland im Jahr 2020 (durchschnittliche Daten). Soweit nötig, sind Auslandsanteile (Importe) einbezogen.</t>
  </si>
  <si>
    <t>Stoffe: Metalle in DE 2020 [je kg]</t>
  </si>
  <si>
    <t>Stromnetz-lokal 2000</t>
  </si>
  <si>
    <t>Stromnetz-lokal 2005</t>
  </si>
  <si>
    <t>Stromnetz-lokal 2010</t>
  </si>
  <si>
    <t>Stromnetz-lokal 2011</t>
  </si>
  <si>
    <t>Stromnetz-lokal 2012</t>
  </si>
  <si>
    <t>Stromnetz-lokal 2013</t>
  </si>
  <si>
    <t>Stromnetz-lokal 2014</t>
  </si>
  <si>
    <t>Stromnetz-lokal 2015</t>
  </si>
  <si>
    <t>Stromnetz-lokal 2016</t>
  </si>
  <si>
    <t>Stromnetz-lokal 2017</t>
  </si>
  <si>
    <t>Stromnetz-lokal 2018</t>
  </si>
  <si>
    <t>Stromnetz-lokal 2019</t>
  </si>
  <si>
    <t>Stromnetz-lokal 2020</t>
  </si>
  <si>
    <t>Stromnetz-lokal 2021</t>
  </si>
  <si>
    <t>Stromnetz-lokal 2022</t>
  </si>
  <si>
    <t>Stromnetz-lokal 2023</t>
  </si>
  <si>
    <t>Stromnetz-lokal 2024</t>
  </si>
  <si>
    <t>Altholz-HKW</t>
  </si>
  <si>
    <t>Pkw-Benzin-mittel-DE-2020 inkl. Bio (je kWh)</t>
  </si>
  <si>
    <t>Pkw-Benzin-mittel-DE-2020 exkl. Bio (je kWh)</t>
  </si>
  <si>
    <t>Metall\Aluminium-mix-DE-2020</t>
  </si>
  <si>
    <t>Metall\Aluminium-primär-DE-2020</t>
  </si>
  <si>
    <t>Metall\Aluminium-sekundär-DE-2020</t>
  </si>
  <si>
    <t>Metall\Blei-DE-primär-2020</t>
  </si>
  <si>
    <t>Metall\Blei-DE-sekundär-2020</t>
  </si>
  <si>
    <t>Metall\Fe-roh-DE-2020</t>
  </si>
  <si>
    <t>Metall\Kupfer-DE-mix-2020</t>
  </si>
  <si>
    <t>Metall\Stahl-mix-DE-2020</t>
  </si>
  <si>
    <t>Metall\Stahl-Elektro-DE-2020</t>
  </si>
  <si>
    <t>Metall\Stahl-Oxygen-DE-2020</t>
  </si>
  <si>
    <t>Metall\Stahl-Blech-verzinkt-DE-2020</t>
  </si>
  <si>
    <t>Metall\Zink-DE-2020</t>
  </si>
  <si>
    <r>
      <t xml:space="preserve">Bezugspunkt </t>
    </r>
    <r>
      <rPr>
        <b/>
        <sz val="11"/>
        <color indexed="53"/>
        <rFont val="Calibri"/>
        <family val="2"/>
        <scheme val="minor"/>
      </rPr>
      <t>End</t>
    </r>
    <r>
      <rPr>
        <b/>
        <sz val="11"/>
        <rFont val="Calibri"/>
        <family val="2"/>
        <scheme val="minor"/>
      </rPr>
      <t>energie</t>
    </r>
    <r>
      <rPr>
        <b/>
        <u/>
        <sz val="11"/>
        <color indexed="10"/>
        <rFont val="Calibri"/>
        <family val="2"/>
        <scheme val="minor"/>
      </rPr>
      <t>nutzung bei 100% Nutzungsgrad</t>
    </r>
  </si>
  <si>
    <r>
      <t>Erdgas, je m</t>
    </r>
    <r>
      <rPr>
        <vertAlign val="superscript"/>
        <sz val="11"/>
        <rFont val="Calibri"/>
        <family val="2"/>
        <scheme val="minor"/>
      </rPr>
      <t>3</t>
    </r>
    <r>
      <rPr>
        <sz val="11"/>
        <rFont val="Calibri"/>
        <family val="2"/>
        <scheme val="minor"/>
      </rPr>
      <t xml:space="preserve"> verbrannt (bezogen auf unteren Heizwert H</t>
    </r>
    <r>
      <rPr>
        <vertAlign val="subscript"/>
        <sz val="11"/>
        <rFont val="Calibri"/>
        <family val="2"/>
        <scheme val="minor"/>
      </rPr>
      <t>u</t>
    </r>
    <r>
      <rPr>
        <sz val="11"/>
        <rFont val="Calibri"/>
        <family val="2"/>
        <scheme val="minor"/>
      </rPr>
      <t xml:space="preserve">) </t>
    </r>
  </si>
  <si>
    <r>
      <t>Erdgas, je kWh verbrannt, bezogen auf den unteren Heizwert (H</t>
    </r>
    <r>
      <rPr>
        <vertAlign val="subscript"/>
        <sz val="11"/>
        <rFont val="Calibri"/>
        <family val="2"/>
        <scheme val="minor"/>
      </rPr>
      <t>u</t>
    </r>
    <r>
      <rPr>
        <sz val="11"/>
        <rFont val="Calibri"/>
        <family val="2"/>
        <scheme val="minor"/>
      </rPr>
      <t>)</t>
    </r>
  </si>
  <si>
    <r>
      <t>Erdgas, je kWh verbrannt, bezogen auf den oberen Heizwert (Brennwert, H</t>
    </r>
    <r>
      <rPr>
        <vertAlign val="subscript"/>
        <sz val="11"/>
        <rFont val="Calibri"/>
        <family val="2"/>
        <scheme val="minor"/>
      </rPr>
      <t>o</t>
    </r>
    <r>
      <rPr>
        <sz val="11"/>
        <rFont val="Calibri"/>
        <family val="2"/>
        <scheme val="minor"/>
      </rPr>
      <t>)</t>
    </r>
  </si>
  <si>
    <r>
      <t xml:space="preserve">Szenario zum Vergleich von Heizsystemen, wobei für Prozesse mit Kraft-Wärme-Kopplung (KWK) eine </t>
    </r>
    <r>
      <rPr>
        <b/>
        <sz val="11"/>
        <rFont val="Calibri"/>
        <family val="2"/>
        <scheme val="minor"/>
      </rPr>
      <t xml:space="preserve">Allokation zwischen gekoppelt erzeugten Strom und gekoppelt erzeugter Wärme </t>
    </r>
    <r>
      <rPr>
        <sz val="11"/>
        <rFont val="Calibri"/>
        <family val="2"/>
        <scheme val="minor"/>
      </rPr>
      <t xml:space="preserve">erfolgt (energiealloziert = "en"). Im Ergebnis wird </t>
    </r>
    <r>
      <rPr>
        <b/>
        <sz val="11"/>
        <color indexed="10"/>
        <rFont val="Calibri"/>
        <family val="2"/>
        <scheme val="minor"/>
      </rPr>
      <t>nur der wärmebezogene Anteil</t>
    </r>
    <r>
      <rPr>
        <sz val="11"/>
        <rFont val="Calibri"/>
        <family val="2"/>
        <scheme val="minor"/>
      </rPr>
      <t xml:space="preserve"> ausgewiesen. Für Elektro-Wärmepumpen (WP) wird Strom aus dem nationalen Erzeugungdmix (mix) angesetzt. Für Biogas (Mix Mais/Gülle) werden hier </t>
    </r>
    <r>
      <rPr>
        <b/>
        <sz val="11"/>
        <color indexed="10"/>
        <rFont val="Calibri"/>
        <family val="2"/>
        <scheme val="minor"/>
      </rPr>
      <t>keine</t>
    </r>
    <r>
      <rPr>
        <b/>
        <sz val="11"/>
        <rFont val="Calibri"/>
        <family val="2"/>
        <scheme val="minor"/>
      </rPr>
      <t xml:space="preserve"> </t>
    </r>
    <r>
      <rPr>
        <sz val="11"/>
        <rFont val="Calibri"/>
        <family val="2"/>
        <scheme val="minor"/>
      </rPr>
      <t>THG-Emissionen aus Landnutzungsänderungen (0LUC) einbezogen.</t>
    </r>
  </si>
  <si>
    <r>
      <t xml:space="preserve">KWK-Systeme für </t>
    </r>
    <r>
      <rPr>
        <b/>
        <u/>
        <sz val="11"/>
        <color indexed="10"/>
        <rFont val="Calibri"/>
        <family val="2"/>
        <scheme val="minor"/>
      </rPr>
      <t>energiebezogene Allokation</t>
    </r>
    <r>
      <rPr>
        <b/>
        <u/>
        <sz val="11"/>
        <rFont val="Calibri"/>
        <family val="2"/>
        <scheme val="minor"/>
      </rPr>
      <t xml:space="preserve"> zwischen Strom und Wärme</t>
    </r>
  </si>
  <si>
    <r>
      <t xml:space="preserve">Szenario für Heiz- und Prozesswärmesysteme, </t>
    </r>
    <r>
      <rPr>
        <b/>
        <sz val="11"/>
        <color indexed="10"/>
        <rFont val="Calibri"/>
        <family val="2"/>
        <scheme val="minor"/>
      </rPr>
      <t xml:space="preserve">endenergiebezogen </t>
    </r>
    <r>
      <rPr>
        <b/>
        <sz val="11"/>
        <rFont val="Calibri"/>
        <family val="2"/>
        <scheme val="minor"/>
      </rPr>
      <t>-</t>
    </r>
    <r>
      <rPr>
        <sz val="11"/>
        <rFont val="Calibri"/>
        <family val="2"/>
        <scheme val="minor"/>
      </rPr>
      <t xml:space="preserve"> hier wurden alle Heiz- und Prozesswärmelieferanten </t>
    </r>
    <r>
      <rPr>
        <b/>
        <sz val="11"/>
        <rFont val="Calibri"/>
        <family val="2"/>
        <scheme val="minor"/>
      </rPr>
      <t>definitorisch mit 100% Nutzungsgrad</t>
    </r>
    <r>
      <rPr>
        <sz val="11"/>
        <rFont val="Calibri"/>
        <family val="2"/>
        <scheme val="minor"/>
      </rPr>
      <t xml:space="preserve"> angesetzt, um die Emissionen usw. auf den </t>
    </r>
    <r>
      <rPr>
        <b/>
        <sz val="11"/>
        <color indexed="10"/>
        <rFont val="Calibri"/>
        <family val="2"/>
        <scheme val="minor"/>
      </rPr>
      <t>Endenergieeinsatz</t>
    </r>
    <r>
      <rPr>
        <b/>
        <sz val="11"/>
        <rFont val="Calibri"/>
        <family val="2"/>
        <scheme val="minor"/>
      </rPr>
      <t xml:space="preserve"> </t>
    </r>
    <r>
      <rPr>
        <sz val="11"/>
        <rFont val="Calibri"/>
        <family val="2"/>
        <scheme val="minor"/>
      </rPr>
      <t xml:space="preserve">zu beziehen. Neben Heizsystemen sind auch Kessel für Fernwärme (Gas, Öl) sowie industrielle Prozesswärmekessel für Gas, Öl und Kohle enthalten. Mit den Ergebnissen kann </t>
    </r>
    <r>
      <rPr>
        <b/>
        <sz val="11"/>
        <rFont val="Calibri"/>
        <family val="2"/>
        <scheme val="minor"/>
      </rPr>
      <t xml:space="preserve">unmittelbar mit </t>
    </r>
    <r>
      <rPr>
        <b/>
        <sz val="11"/>
        <color indexed="10"/>
        <rFont val="Calibri"/>
        <family val="2"/>
        <scheme val="minor"/>
      </rPr>
      <t>endenergiebezogenen</t>
    </r>
    <r>
      <rPr>
        <b/>
        <sz val="11"/>
        <rFont val="Calibri"/>
        <family val="2"/>
        <scheme val="minor"/>
      </rPr>
      <t xml:space="preserve"> (z.B. statistischen) Daten zum Energiebedarf</t>
    </r>
    <r>
      <rPr>
        <sz val="11"/>
        <rFont val="Calibri"/>
        <family val="2"/>
        <scheme val="minor"/>
      </rPr>
      <t xml:space="preserve"> weitergerechnet werden.</t>
    </r>
  </si>
  <si>
    <r>
      <t xml:space="preserve">hier für inputpezogene Betrachtung, d.h. </t>
    </r>
    <r>
      <rPr>
        <b/>
        <sz val="11"/>
        <color indexed="10"/>
        <rFont val="Calibri"/>
        <family val="2"/>
        <scheme val="minor"/>
      </rPr>
      <t>definitorischer</t>
    </r>
    <r>
      <rPr>
        <b/>
        <sz val="11"/>
        <rFont val="Calibri"/>
        <family val="2"/>
        <scheme val="minor"/>
      </rPr>
      <t xml:space="preserve"> Nutzungsgrad = 100%</t>
    </r>
  </si>
  <si>
    <r>
      <t>Option [MJ</t>
    </r>
    <r>
      <rPr>
        <b/>
        <vertAlign val="subscript"/>
        <sz val="10"/>
        <rFont val="Arial"/>
        <family val="2"/>
      </rPr>
      <t>primär</t>
    </r>
    <r>
      <rPr>
        <b/>
        <sz val="10"/>
        <rFont val="Arial"/>
        <family val="2"/>
      </rPr>
      <t>/kg]</t>
    </r>
  </si>
  <si>
    <t>[m²/kg]</t>
  </si>
  <si>
    <t>Herstellung von Stahl in Deutschland, nur Elektrostahl</t>
  </si>
  <si>
    <t>Herstellung von Stahl in Deutschland, nur Oxygenstahl</t>
  </si>
  <si>
    <t>Bereitstellung von Eisen frei Werk, inkl. anteiligen Importen</t>
  </si>
  <si>
    <t>Bereitstellung von sekundärem Aluminium frei Werk, nur Herstellung in Deutschland</t>
  </si>
  <si>
    <r>
      <rPr>
        <b/>
        <sz val="12"/>
        <color theme="9" tint="-0.249977111117893"/>
        <rFont val="Calibri"/>
        <family val="2"/>
        <scheme val="minor"/>
      </rPr>
      <t>Produkt</t>
    </r>
    <r>
      <rPr>
        <b/>
        <sz val="12"/>
        <rFont val="Calibri"/>
        <family val="2"/>
        <scheme val="minor"/>
      </rPr>
      <t>bereitstellung</t>
    </r>
    <r>
      <rPr>
        <b/>
        <sz val="12"/>
        <color indexed="10"/>
        <rFont val="Calibri"/>
        <family val="2"/>
        <scheme val="minor"/>
      </rPr>
      <t xml:space="preserve"> je kg</t>
    </r>
  </si>
  <si>
    <r>
      <rPr>
        <b/>
        <sz val="14"/>
        <color theme="9" tint="-0.249977111117893"/>
        <rFont val="Calibri"/>
        <family val="2"/>
        <scheme val="minor"/>
      </rPr>
      <t>Produkt</t>
    </r>
    <r>
      <rPr>
        <b/>
        <sz val="14"/>
        <rFont val="Calibri"/>
        <family val="2"/>
        <scheme val="minor"/>
      </rPr>
      <t>bereitstellung</t>
    </r>
    <r>
      <rPr>
        <b/>
        <sz val="14"/>
        <color indexed="10"/>
        <rFont val="Calibri"/>
        <family val="2"/>
        <scheme val="minor"/>
      </rPr>
      <t xml:space="preserve"> je kg</t>
    </r>
  </si>
  <si>
    <r>
      <t>Bezugspunkt Produkt</t>
    </r>
    <r>
      <rPr>
        <b/>
        <u/>
        <sz val="12"/>
        <color indexed="10"/>
        <rFont val="Calibri"/>
        <family val="2"/>
        <scheme val="minor"/>
      </rPr>
      <t>bereitstellung</t>
    </r>
    <r>
      <rPr>
        <b/>
        <sz val="12"/>
        <rFont val="Calibri"/>
        <family val="2"/>
        <scheme val="minor"/>
      </rPr>
      <t xml:space="preserve">, d.h. </t>
    </r>
    <r>
      <rPr>
        <b/>
        <u/>
        <sz val="12"/>
        <color indexed="10"/>
        <rFont val="Calibri"/>
        <family val="2"/>
        <scheme val="minor"/>
      </rPr>
      <t>ohne</t>
    </r>
    <r>
      <rPr>
        <b/>
        <sz val="12"/>
        <rFont val="Calibri"/>
        <family val="2"/>
        <scheme val="minor"/>
      </rPr>
      <t xml:space="preserve"> Zubereitung/Verzehr</t>
    </r>
  </si>
  <si>
    <r>
      <t>SO</t>
    </r>
    <r>
      <rPr>
        <b/>
        <vertAlign val="subscript"/>
        <sz val="12"/>
        <rFont val="Calibri"/>
        <family val="2"/>
        <scheme val="minor"/>
      </rPr>
      <t>2</t>
    </r>
    <r>
      <rPr>
        <b/>
        <sz val="12"/>
        <rFont val="Calibri"/>
        <family val="2"/>
        <scheme val="minor"/>
      </rPr>
      <t>-</t>
    </r>
  </si>
  <si>
    <r>
      <t>SO</t>
    </r>
    <r>
      <rPr>
        <b/>
        <vertAlign val="subscript"/>
        <sz val="12"/>
        <rFont val="Calibri"/>
        <family val="2"/>
        <scheme val="minor"/>
      </rPr>
      <t>2</t>
    </r>
  </si>
  <si>
    <r>
      <t>NO</t>
    </r>
    <r>
      <rPr>
        <b/>
        <vertAlign val="subscript"/>
        <sz val="12"/>
        <rFont val="Calibri"/>
        <family val="2"/>
        <scheme val="minor"/>
      </rPr>
      <t>x</t>
    </r>
  </si>
  <si>
    <r>
      <t>CO</t>
    </r>
    <r>
      <rPr>
        <b/>
        <vertAlign val="subscript"/>
        <sz val="12"/>
        <rFont val="Calibri"/>
        <family val="2"/>
        <scheme val="minor"/>
      </rPr>
      <t>2</t>
    </r>
    <r>
      <rPr>
        <b/>
        <sz val="12"/>
        <rFont val="Calibri"/>
        <family val="2"/>
        <scheme val="minor"/>
      </rPr>
      <t>-</t>
    </r>
  </si>
  <si>
    <r>
      <t>CO</t>
    </r>
    <r>
      <rPr>
        <b/>
        <vertAlign val="subscript"/>
        <sz val="12"/>
        <rFont val="Calibri"/>
        <family val="2"/>
        <scheme val="minor"/>
      </rPr>
      <t>2</t>
    </r>
  </si>
  <si>
    <r>
      <t>CH</t>
    </r>
    <r>
      <rPr>
        <b/>
        <vertAlign val="subscript"/>
        <sz val="12"/>
        <rFont val="Calibri"/>
        <family val="2"/>
        <scheme val="minor"/>
      </rPr>
      <t>4</t>
    </r>
  </si>
  <si>
    <r>
      <t>N</t>
    </r>
    <r>
      <rPr>
        <b/>
        <vertAlign val="subscript"/>
        <sz val="12"/>
        <rFont val="Calibri"/>
        <family val="2"/>
        <scheme val="minor"/>
      </rPr>
      <t>2</t>
    </r>
    <r>
      <rPr>
        <b/>
        <sz val="12"/>
        <rFont val="Calibri"/>
        <family val="2"/>
        <scheme val="minor"/>
      </rPr>
      <t>O</t>
    </r>
  </si>
  <si>
    <r>
      <t>Option [MJ</t>
    </r>
    <r>
      <rPr>
        <b/>
        <vertAlign val="subscript"/>
        <sz val="12"/>
        <rFont val="Calibri"/>
        <family val="2"/>
        <scheme val="minor"/>
      </rPr>
      <t>primär</t>
    </r>
    <r>
      <rPr>
        <b/>
        <sz val="12"/>
        <rFont val="Calibri"/>
        <family val="2"/>
        <scheme val="minor"/>
      </rPr>
      <t>/kg]</t>
    </r>
  </si>
  <si>
    <r>
      <t>SO</t>
    </r>
    <r>
      <rPr>
        <b/>
        <vertAlign val="subscript"/>
        <sz val="11"/>
        <rFont val="Calibri"/>
        <family val="2"/>
        <scheme val="minor"/>
      </rPr>
      <t>2</t>
    </r>
    <r>
      <rPr>
        <b/>
        <sz val="11"/>
        <rFont val="Calibri"/>
        <family val="2"/>
        <scheme val="minor"/>
      </rPr>
      <t>-</t>
    </r>
  </si>
  <si>
    <r>
      <t>SO</t>
    </r>
    <r>
      <rPr>
        <b/>
        <vertAlign val="subscript"/>
        <sz val="11"/>
        <rFont val="Calibri"/>
        <family val="2"/>
        <scheme val="minor"/>
      </rPr>
      <t>2</t>
    </r>
  </si>
  <si>
    <r>
      <t>NO</t>
    </r>
    <r>
      <rPr>
        <b/>
        <vertAlign val="subscript"/>
        <sz val="11"/>
        <rFont val="Calibri"/>
        <family val="2"/>
        <scheme val="minor"/>
      </rPr>
      <t>x</t>
    </r>
  </si>
  <si>
    <r>
      <t>CO</t>
    </r>
    <r>
      <rPr>
        <b/>
        <vertAlign val="subscript"/>
        <sz val="11"/>
        <rFont val="Calibri"/>
        <family val="2"/>
        <scheme val="minor"/>
      </rPr>
      <t>2</t>
    </r>
    <r>
      <rPr>
        <b/>
        <sz val="11"/>
        <rFont val="Calibri"/>
        <family val="2"/>
        <scheme val="minor"/>
      </rPr>
      <t>-</t>
    </r>
  </si>
  <si>
    <r>
      <t>CO</t>
    </r>
    <r>
      <rPr>
        <b/>
        <vertAlign val="subscript"/>
        <sz val="11"/>
        <rFont val="Calibri"/>
        <family val="2"/>
        <scheme val="minor"/>
      </rPr>
      <t>2</t>
    </r>
  </si>
  <si>
    <r>
      <t>CH</t>
    </r>
    <r>
      <rPr>
        <b/>
        <vertAlign val="subscript"/>
        <sz val="11"/>
        <rFont val="Calibri"/>
        <family val="2"/>
        <scheme val="minor"/>
      </rPr>
      <t>4</t>
    </r>
  </si>
  <si>
    <r>
      <t>N</t>
    </r>
    <r>
      <rPr>
        <b/>
        <vertAlign val="subscript"/>
        <sz val="11"/>
        <rFont val="Calibri"/>
        <family val="2"/>
        <scheme val="minor"/>
      </rPr>
      <t>2</t>
    </r>
    <r>
      <rPr>
        <b/>
        <sz val="11"/>
        <rFont val="Calibri"/>
        <family val="2"/>
        <scheme val="minor"/>
      </rPr>
      <t>O</t>
    </r>
  </si>
  <si>
    <r>
      <t>Option [kWh</t>
    </r>
    <r>
      <rPr>
        <b/>
        <vertAlign val="subscript"/>
        <sz val="11"/>
        <rFont val="Calibri"/>
        <family val="2"/>
        <scheme val="minor"/>
      </rPr>
      <t>primär</t>
    </r>
    <r>
      <rPr>
        <b/>
        <sz val="11"/>
        <rFont val="Calibri"/>
        <family val="2"/>
        <scheme val="minor"/>
      </rPr>
      <t>/kWh]</t>
    </r>
  </si>
  <si>
    <t>[m²/Einheit]</t>
  </si>
  <si>
    <r>
      <t xml:space="preserve">Alle </t>
    </r>
    <r>
      <rPr>
        <sz val="12"/>
        <rFont val="Calibri"/>
        <family val="2"/>
        <scheme val="minor"/>
      </rPr>
      <t xml:space="preserve">Datenblätter enthalten die </t>
    </r>
    <r>
      <rPr>
        <b/>
        <sz val="12"/>
        <color indexed="17"/>
        <rFont val="Calibri"/>
        <family val="2"/>
        <scheme val="minor"/>
      </rPr>
      <t>Gesamt</t>
    </r>
    <r>
      <rPr>
        <sz val="12"/>
        <rFont val="Calibri"/>
        <family val="2"/>
        <scheme val="minor"/>
      </rPr>
      <t xml:space="preserve">ergebnisse </t>
    </r>
    <r>
      <rPr>
        <b/>
        <sz val="12"/>
        <color indexed="17"/>
        <rFont val="Calibri"/>
        <family val="2"/>
        <scheme val="minor"/>
      </rPr>
      <t>inklusive</t>
    </r>
    <r>
      <rPr>
        <sz val="12"/>
        <rFont val="Calibri"/>
        <family val="2"/>
        <scheme val="minor"/>
      </rPr>
      <t xml:space="preserve"> der Vorketten </t>
    </r>
    <r>
      <rPr>
        <b/>
        <sz val="12"/>
        <color indexed="17"/>
        <rFont val="Calibri"/>
        <family val="2"/>
        <scheme val="minor"/>
      </rPr>
      <t>und</t>
    </r>
    <r>
      <rPr>
        <sz val="12"/>
        <rFont val="Calibri"/>
        <family val="2"/>
        <scheme val="minor"/>
      </rPr>
      <t xml:space="preserve"> der Nutzung - also z.B. bei</t>
    </r>
  </si>
  <si>
    <r>
      <t xml:space="preserve">Eine Ausnahme hiervon ist das Arbeitsblatt "Wärme-end 2020", das </t>
    </r>
    <r>
      <rPr>
        <b/>
        <sz val="12"/>
        <color indexed="17"/>
        <rFont val="Calibri"/>
        <family val="2"/>
        <scheme val="minor"/>
      </rPr>
      <t>end</t>
    </r>
    <r>
      <rPr>
        <sz val="12"/>
        <rFont val="Calibri"/>
        <family val="2"/>
        <scheme val="minor"/>
      </rPr>
      <t xml:space="preserve">energiebezogene Daten für Heiz- und Prozesswärmesysteme gibt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</si>
</sst>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0.0000"/>
    <numFmt numFmtId="166" formatCode="0.0"/>
    <numFmt numFmtId="167" formatCode="_-* #,##0\ _D_M_-;\-* #,##0\ _D_M_-;_-* &quot;-&quot;??\ _D_M_-;_-@_-"/>
    <numFmt numFmtId="168" formatCode="0.00000000"/>
    <numFmt numFmtId="169" formatCode="#,##0.000"/>
    <numFmt numFmtId="170" formatCode="#,##0.0"/>
    <numFmt numFmtId="171" formatCode="#,##0.0000"/>
    <numFmt numFmtId="172" formatCode="0.000"/>
    <numFmt numFmtId="173" formatCode="0.00000"/>
    <numFmt numFmtId="174" formatCode="#,##0.00000"/>
  </numFmts>
  <fonts count="57" x14ac:knownFonts="1">
    <font>
      <sz val="10"/>
      <name val="Arial"/>
    </font>
    <font>
      <sz val="10"/>
      <name val="Arial"/>
      <family val="2"/>
    </font>
    <font>
      <sz val="10"/>
      <name val="Arial"/>
      <family val="2"/>
    </font>
    <font>
      <u/>
      <sz val="10"/>
      <color indexed="12"/>
      <name val="Arial"/>
      <family val="2"/>
    </font>
    <font>
      <b/>
      <sz val="10"/>
      <name val="Arial"/>
      <family val="2"/>
    </font>
    <font>
      <sz val="10"/>
      <name val="Arial"/>
      <family val="2"/>
    </font>
    <font>
      <b/>
      <sz val="12"/>
      <name val="Arial"/>
      <family val="2"/>
    </font>
    <font>
      <b/>
      <sz val="12"/>
      <color indexed="10"/>
      <name val="Arial"/>
      <family val="2"/>
    </font>
    <font>
      <b/>
      <sz val="13.5"/>
      <name val="Arial"/>
      <family val="2"/>
    </font>
    <font>
      <b/>
      <sz val="10"/>
      <name val="Arial"/>
      <family val="2"/>
    </font>
    <font>
      <b/>
      <vertAlign val="subscript"/>
      <sz val="10"/>
      <name val="Arial"/>
      <family val="2"/>
    </font>
    <font>
      <b/>
      <u/>
      <sz val="12"/>
      <color indexed="10"/>
      <name val="Arial"/>
      <family val="2"/>
    </font>
    <font>
      <b/>
      <sz val="14"/>
      <color indexed="10"/>
      <name val="Calibri"/>
      <family val="2"/>
      <scheme val="minor"/>
    </font>
    <font>
      <sz val="10"/>
      <name val="Calibri"/>
      <family val="2"/>
      <scheme val="minor"/>
    </font>
    <font>
      <sz val="12"/>
      <name val="Calibri"/>
      <family val="2"/>
      <scheme val="minor"/>
    </font>
    <font>
      <b/>
      <sz val="12"/>
      <name val="Calibri"/>
      <family val="2"/>
      <scheme val="minor"/>
    </font>
    <font>
      <vertAlign val="subscript"/>
      <sz val="12"/>
      <name val="Calibri"/>
      <family val="2"/>
      <scheme val="minor"/>
    </font>
    <font>
      <b/>
      <sz val="14"/>
      <color indexed="17"/>
      <name val="Calibri"/>
      <family val="2"/>
      <scheme val="minor"/>
    </font>
    <font>
      <b/>
      <u/>
      <sz val="12"/>
      <name val="Calibri"/>
      <family val="2"/>
      <scheme val="minor"/>
    </font>
    <font>
      <b/>
      <u/>
      <sz val="12"/>
      <color indexed="10"/>
      <name val="Calibri"/>
      <family val="2"/>
      <scheme val="minor"/>
    </font>
    <font>
      <b/>
      <sz val="12"/>
      <color indexed="10"/>
      <name val="Calibri"/>
      <family val="2"/>
      <scheme val="minor"/>
    </font>
    <font>
      <b/>
      <sz val="12"/>
      <color indexed="17"/>
      <name val="Calibri"/>
      <family val="2"/>
      <scheme val="minor"/>
    </font>
    <font>
      <b/>
      <sz val="12"/>
      <color indexed="57"/>
      <name val="Calibri"/>
      <family val="2"/>
      <scheme val="minor"/>
    </font>
    <font>
      <b/>
      <u/>
      <sz val="12"/>
      <color indexed="12"/>
      <name val="Calibri"/>
      <family val="2"/>
      <scheme val="minor"/>
    </font>
    <font>
      <u/>
      <sz val="10"/>
      <color indexed="12"/>
      <name val="Calibri"/>
      <family val="2"/>
      <scheme val="minor"/>
    </font>
    <font>
      <b/>
      <sz val="12"/>
      <color indexed="18"/>
      <name val="Calibri"/>
      <family val="2"/>
      <scheme val="minor"/>
    </font>
    <font>
      <b/>
      <sz val="12"/>
      <color indexed="12"/>
      <name val="Calibri"/>
      <family val="2"/>
      <scheme val="minor"/>
    </font>
    <font>
      <sz val="14"/>
      <name val="Calibri"/>
      <family val="2"/>
      <scheme val="minor"/>
    </font>
    <font>
      <sz val="12"/>
      <color indexed="10"/>
      <name val="Calibri"/>
      <family val="2"/>
      <scheme val="minor"/>
    </font>
    <font>
      <b/>
      <sz val="16"/>
      <name val="Calibri"/>
      <family val="2"/>
      <scheme val="minor"/>
    </font>
    <font>
      <b/>
      <sz val="14"/>
      <color rgb="FF0070C0"/>
      <name val="Calibri"/>
      <family val="2"/>
      <scheme val="minor"/>
    </font>
    <font>
      <b/>
      <u/>
      <sz val="12"/>
      <color rgb="FF0070C0"/>
      <name val="Calibri"/>
      <family val="2"/>
      <scheme val="minor"/>
    </font>
    <font>
      <b/>
      <sz val="12"/>
      <color rgb="FF0070C0"/>
      <name val="Arial"/>
      <family val="2"/>
    </font>
    <font>
      <b/>
      <u/>
      <sz val="16"/>
      <color indexed="17"/>
      <name val="Calibri"/>
      <family val="2"/>
      <scheme val="minor"/>
    </font>
    <font>
      <sz val="16"/>
      <name val="Calibri"/>
      <family val="2"/>
      <scheme val="minor"/>
    </font>
    <font>
      <b/>
      <sz val="16"/>
      <color rgb="FF0070C0"/>
      <name val="Calibri"/>
      <family val="2"/>
      <scheme val="minor"/>
    </font>
    <font>
      <b/>
      <sz val="12"/>
      <color theme="9" tint="-0.249977111117893"/>
      <name val="Arial"/>
      <family val="2"/>
    </font>
    <font>
      <sz val="11"/>
      <name val="Calibri"/>
      <family val="2"/>
      <scheme val="minor"/>
    </font>
    <font>
      <b/>
      <sz val="11"/>
      <name val="Calibri"/>
      <family val="2"/>
      <scheme val="minor"/>
    </font>
    <font>
      <b/>
      <sz val="11"/>
      <color rgb="FFFF0000"/>
      <name val="Calibri"/>
      <family val="2"/>
      <scheme val="minor"/>
    </font>
    <font>
      <sz val="11"/>
      <color rgb="FFFF0000"/>
      <name val="Calibri"/>
      <family val="2"/>
      <scheme val="minor"/>
    </font>
    <font>
      <u/>
      <sz val="11"/>
      <color indexed="12"/>
      <name val="Calibri"/>
      <family val="2"/>
      <scheme val="minor"/>
    </font>
    <font>
      <b/>
      <sz val="12"/>
      <color rgb="FF0070C0"/>
      <name val="Calibri"/>
      <family val="2"/>
      <scheme val="minor"/>
    </font>
    <font>
      <b/>
      <sz val="10"/>
      <name val="Calibri"/>
      <family val="2"/>
      <scheme val="minor"/>
    </font>
    <font>
      <b/>
      <sz val="14"/>
      <name val="Calibri"/>
      <family val="2"/>
      <scheme val="minor"/>
    </font>
    <font>
      <b/>
      <u/>
      <sz val="11"/>
      <color indexed="10"/>
      <name val="Calibri"/>
      <family val="2"/>
      <scheme val="minor"/>
    </font>
    <font>
      <b/>
      <sz val="11"/>
      <color indexed="53"/>
      <name val="Calibri"/>
      <family val="2"/>
      <scheme val="minor"/>
    </font>
    <font>
      <vertAlign val="superscript"/>
      <sz val="11"/>
      <name val="Calibri"/>
      <family val="2"/>
      <scheme val="minor"/>
    </font>
    <font>
      <vertAlign val="subscript"/>
      <sz val="11"/>
      <name val="Calibri"/>
      <family val="2"/>
      <scheme val="minor"/>
    </font>
    <font>
      <b/>
      <sz val="11"/>
      <color indexed="10"/>
      <name val="Calibri"/>
      <family val="2"/>
      <scheme val="minor"/>
    </font>
    <font>
      <b/>
      <u/>
      <sz val="11"/>
      <name val="Calibri"/>
      <family val="2"/>
      <scheme val="minor"/>
    </font>
    <font>
      <b/>
      <sz val="12"/>
      <color theme="9" tint="-0.249977111117893"/>
      <name val="Calibri"/>
      <family val="2"/>
      <scheme val="minor"/>
    </font>
    <font>
      <b/>
      <sz val="14"/>
      <color theme="9" tint="-0.249977111117893"/>
      <name val="Calibri"/>
      <family val="2"/>
      <scheme val="minor"/>
    </font>
    <font>
      <u/>
      <sz val="12"/>
      <color indexed="12"/>
      <name val="Calibri"/>
      <family val="2"/>
      <scheme val="minor"/>
    </font>
    <font>
      <b/>
      <vertAlign val="subscript"/>
      <sz val="12"/>
      <name val="Calibri"/>
      <family val="2"/>
      <scheme val="minor"/>
    </font>
    <font>
      <b/>
      <vertAlign val="subscript"/>
      <sz val="11"/>
      <name val="Calibri"/>
      <family val="2"/>
      <scheme val="minor"/>
    </font>
    <font>
      <b/>
      <sz val="13.5"/>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50"/>
        <bgColor indexed="64"/>
      </patternFill>
    </fill>
    <fill>
      <patternFill patternType="solid">
        <fgColor indexed="13"/>
        <bgColor indexed="64"/>
      </patternFill>
    </fill>
    <fill>
      <patternFill patternType="solid">
        <fgColor indexed="22"/>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164" fontId="2" fillId="0" borderId="0" applyFont="0" applyFill="0" applyBorder="0" applyAlignment="0" applyProtection="0"/>
    <xf numFmtId="0" fontId="3" fillId="0" borderId="0" applyNumberFormat="0" applyFill="0" applyBorder="0" applyAlignment="0" applyProtection="0"/>
  </cellStyleXfs>
  <cellXfs count="407">
    <xf numFmtId="0" fontId="0" fillId="0" borderId="0" xfId="0"/>
    <xf numFmtId="0" fontId="4" fillId="2" borderId="0" xfId="0" applyFont="1" applyFill="1"/>
    <xf numFmtId="0" fontId="0" fillId="2" borderId="0" xfId="0" applyFill="1"/>
    <xf numFmtId="0" fontId="3" fillId="0" borderId="0" xfId="2" applyAlignment="1" applyProtection="1"/>
    <xf numFmtId="0" fontId="7" fillId="2" borderId="0" xfId="0" applyFont="1" applyFill="1"/>
    <xf numFmtId="0" fontId="8" fillId="0" borderId="0" xfId="0" applyFont="1"/>
    <xf numFmtId="22" fontId="0" fillId="0" borderId="0" xfId="0" applyNumberFormat="1"/>
    <xf numFmtId="166" fontId="0" fillId="0" borderId="1" xfId="0" applyNumberFormat="1" applyBorder="1"/>
    <xf numFmtId="11" fontId="0" fillId="0" borderId="0" xfId="0" applyNumberFormat="1"/>
    <xf numFmtId="0" fontId="4" fillId="0" borderId="0" xfId="0" applyFont="1" applyAlignment="1">
      <alignment horizontal="center"/>
    </xf>
    <xf numFmtId="2" fontId="0" fillId="0" borderId="1" xfId="0" applyNumberFormat="1" applyBorder="1"/>
    <xf numFmtId="168" fontId="0" fillId="0" borderId="0" xfId="0" applyNumberFormat="1"/>
    <xf numFmtId="49" fontId="0" fillId="2" borderId="0" xfId="0" applyNumberFormat="1" applyFill="1" applyAlignment="1">
      <alignment vertical="center" wrapText="1"/>
    </xf>
    <xf numFmtId="0" fontId="7" fillId="0" borderId="0" xfId="0" applyFont="1"/>
    <xf numFmtId="165" fontId="0" fillId="0" borderId="0" xfId="0" applyNumberFormat="1"/>
    <xf numFmtId="0" fontId="4" fillId="0" borderId="12" xfId="0" applyFont="1" applyBorder="1" applyAlignment="1">
      <alignment horizontal="center"/>
    </xf>
    <xf numFmtId="167" fontId="1" fillId="0" borderId="1" xfId="1" applyNumberFormat="1" applyFont="1" applyBorder="1"/>
    <xf numFmtId="0" fontId="0" fillId="0" borderId="16" xfId="0" applyBorder="1"/>
    <xf numFmtId="0" fontId="0" fillId="2" borderId="0" xfId="0" applyFill="1" applyAlignment="1">
      <alignment vertical="center" wrapText="1"/>
    </xf>
    <xf numFmtId="0" fontId="3" fillId="0" borderId="0" xfId="2" applyBorder="1" applyAlignment="1" applyProtection="1"/>
    <xf numFmtId="0" fontId="0" fillId="0" borderId="0" xfId="0" applyAlignment="1">
      <alignment horizontal="left" wrapText="1"/>
    </xf>
    <xf numFmtId="0" fontId="4" fillId="0" borderId="32" xfId="0" applyFont="1" applyBorder="1" applyAlignment="1">
      <alignment horizontal="center"/>
    </xf>
    <xf numFmtId="0" fontId="4" fillId="0" borderId="33" xfId="0" applyFont="1" applyBorder="1" applyAlignment="1">
      <alignment horizontal="center"/>
    </xf>
    <xf numFmtId="0" fontId="4" fillId="0" borderId="27" xfId="0" applyFont="1" applyBorder="1" applyAlignment="1">
      <alignment horizontal="center"/>
    </xf>
    <xf numFmtId="0" fontId="4" fillId="0" borderId="28" xfId="0" applyFont="1" applyBorder="1" applyAlignment="1">
      <alignment horizontal="center"/>
    </xf>
    <xf numFmtId="166" fontId="0" fillId="0" borderId="32" xfId="0" applyNumberFormat="1" applyBorder="1"/>
    <xf numFmtId="2" fontId="0" fillId="0" borderId="33" xfId="0" applyNumberFormat="1" applyBorder="1"/>
    <xf numFmtId="2" fontId="0" fillId="0" borderId="30" xfId="0" applyNumberFormat="1" applyBorder="1"/>
    <xf numFmtId="166" fontId="0" fillId="0" borderId="27" xfId="0" applyNumberFormat="1" applyBorder="1"/>
    <xf numFmtId="2" fontId="0" fillId="0" borderId="28" xfId="0" applyNumberFormat="1" applyBorder="1"/>
    <xf numFmtId="0" fontId="4" fillId="0" borderId="35" xfId="0" applyFont="1" applyBorder="1" applyAlignment="1">
      <alignment horizontal="center"/>
    </xf>
    <xf numFmtId="0" fontId="4" fillId="0" borderId="34" xfId="0" applyFont="1" applyBorder="1" applyAlignment="1">
      <alignment horizontal="center"/>
    </xf>
    <xf numFmtId="0" fontId="4" fillId="6" borderId="17" xfId="0" applyFont="1" applyFill="1" applyBorder="1"/>
    <xf numFmtId="0" fontId="4" fillId="0" borderId="16" xfId="0" applyFont="1" applyBorder="1"/>
    <xf numFmtId="0" fontId="5" fillId="0" borderId="15" xfId="0" applyFont="1" applyBorder="1"/>
    <xf numFmtId="0" fontId="5" fillId="0" borderId="16" xfId="0" applyFont="1" applyBorder="1"/>
    <xf numFmtId="0" fontId="4" fillId="4" borderId="17" xfId="0" applyFont="1" applyFill="1" applyBorder="1"/>
    <xf numFmtId="0" fontId="5" fillId="0" borderId="14" xfId="0" applyFont="1" applyBorder="1"/>
    <xf numFmtId="167" fontId="1" fillId="0" borderId="29" xfId="1" applyNumberFormat="1" applyFont="1" applyBorder="1"/>
    <xf numFmtId="167" fontId="1" fillId="0" borderId="26" xfId="1" applyNumberFormat="1" applyFont="1" applyBorder="1"/>
    <xf numFmtId="167" fontId="1" fillId="0" borderId="27" xfId="1" applyNumberFormat="1" applyFont="1" applyBorder="1"/>
    <xf numFmtId="0" fontId="4" fillId="7" borderId="36" xfId="0" applyFont="1" applyFill="1" applyBorder="1"/>
    <xf numFmtId="2" fontId="0" fillId="0" borderId="31" xfId="0" applyNumberFormat="1" applyBorder="1"/>
    <xf numFmtId="2" fontId="0" fillId="0" borderId="32" xfId="0" applyNumberFormat="1" applyBorder="1"/>
    <xf numFmtId="2" fontId="0" fillId="0" borderId="29" xfId="0" applyNumberFormat="1" applyBorder="1"/>
    <xf numFmtId="2" fontId="0" fillId="0" borderId="26" xfId="0" applyNumberFormat="1" applyBorder="1"/>
    <xf numFmtId="2" fontId="0" fillId="0" borderId="27" xfId="0" applyNumberFormat="1" applyBorder="1"/>
    <xf numFmtId="0" fontId="4" fillId="0" borderId="8" xfId="0" applyFont="1" applyBorder="1"/>
    <xf numFmtId="0" fontId="4" fillId="0" borderId="22" xfId="0" applyFont="1" applyBorder="1" applyAlignment="1">
      <alignment horizontal="center"/>
    </xf>
    <xf numFmtId="0" fontId="4" fillId="3" borderId="36" xfId="0" applyFont="1" applyFill="1" applyBorder="1"/>
    <xf numFmtId="169" fontId="0" fillId="0" borderId="15" xfId="0" applyNumberFormat="1" applyBorder="1"/>
    <xf numFmtId="169" fontId="0" fillId="0" borderId="16" xfId="0" applyNumberFormat="1" applyBorder="1"/>
    <xf numFmtId="166" fontId="0" fillId="0" borderId="31" xfId="0" applyNumberFormat="1" applyBorder="1"/>
    <xf numFmtId="166" fontId="0" fillId="0" borderId="29" xfId="0" applyNumberFormat="1" applyBorder="1"/>
    <xf numFmtId="166" fontId="0" fillId="0" borderId="26" xfId="0" applyNumberFormat="1" applyBorder="1"/>
    <xf numFmtId="169" fontId="0" fillId="0" borderId="17" xfId="0" applyNumberFormat="1" applyBorder="1"/>
    <xf numFmtId="0" fontId="0" fillId="0" borderId="15" xfId="0" applyBorder="1"/>
    <xf numFmtId="170" fontId="0" fillId="0" borderId="15" xfId="0" applyNumberFormat="1" applyBorder="1"/>
    <xf numFmtId="170" fontId="0" fillId="0" borderId="16" xfId="0" applyNumberFormat="1" applyBorder="1"/>
    <xf numFmtId="0" fontId="0" fillId="0" borderId="14" xfId="0" applyBorder="1"/>
    <xf numFmtId="0" fontId="5" fillId="2" borderId="15" xfId="0" applyFont="1" applyFill="1" applyBorder="1" applyAlignment="1">
      <alignment horizontal="left"/>
    </xf>
    <xf numFmtId="0" fontId="5" fillId="2" borderId="16" xfId="0" applyFont="1" applyFill="1" applyBorder="1" applyAlignment="1">
      <alignment horizontal="left"/>
    </xf>
    <xf numFmtId="0" fontId="5" fillId="2" borderId="21" xfId="0" applyFont="1" applyFill="1" applyBorder="1" applyAlignment="1">
      <alignment horizontal="right"/>
    </xf>
    <xf numFmtId="0" fontId="5" fillId="2" borderId="22" xfId="0" applyFont="1" applyFill="1" applyBorder="1" applyAlignment="1">
      <alignment horizontal="right"/>
    </xf>
    <xf numFmtId="0" fontId="5" fillId="2" borderId="40" xfId="0" applyFont="1" applyFill="1" applyBorder="1" applyAlignment="1">
      <alignment horizontal="right"/>
    </xf>
    <xf numFmtId="0" fontId="9" fillId="0" borderId="11" xfId="0" applyFont="1" applyBorder="1" applyAlignment="1">
      <alignment horizontal="center"/>
    </xf>
    <xf numFmtId="171" fontId="0" fillId="0" borderId="17" xfId="0" applyNumberFormat="1" applyBorder="1"/>
    <xf numFmtId="171" fontId="0" fillId="0" borderId="15" xfId="0" applyNumberFormat="1" applyBorder="1"/>
    <xf numFmtId="165" fontId="5" fillId="0" borderId="16" xfId="0" applyNumberFormat="1" applyFont="1" applyBorder="1"/>
    <xf numFmtId="2" fontId="0" fillId="0" borderId="43" xfId="0" applyNumberFormat="1" applyBorder="1"/>
    <xf numFmtId="2" fontId="0" fillId="0" borderId="42" xfId="0" applyNumberFormat="1" applyBorder="1"/>
    <xf numFmtId="2" fontId="0" fillId="0" borderId="20" xfId="0" applyNumberFormat="1" applyBorder="1"/>
    <xf numFmtId="169" fontId="0" fillId="0" borderId="41" xfId="0" applyNumberFormat="1" applyBorder="1"/>
    <xf numFmtId="172" fontId="0" fillId="0" borderId="33" xfId="0" applyNumberFormat="1" applyBorder="1"/>
    <xf numFmtId="172" fontId="0" fillId="0" borderId="30" xfId="0" applyNumberFormat="1" applyBorder="1"/>
    <xf numFmtId="172" fontId="0" fillId="0" borderId="28" xfId="0" applyNumberFormat="1" applyBorder="1"/>
    <xf numFmtId="166" fontId="1" fillId="0" borderId="29" xfId="1" applyNumberFormat="1" applyFont="1" applyBorder="1"/>
    <xf numFmtId="166" fontId="1" fillId="0" borderId="1" xfId="1" applyNumberFormat="1" applyFont="1" applyBorder="1"/>
    <xf numFmtId="0" fontId="5" fillId="0" borderId="39" xfId="0" applyFont="1" applyBorder="1"/>
    <xf numFmtId="0" fontId="5" fillId="0" borderId="18" xfId="0" applyFont="1" applyBorder="1"/>
    <xf numFmtId="173" fontId="5" fillId="0" borderId="19" xfId="0" applyNumberFormat="1" applyFont="1" applyBorder="1"/>
    <xf numFmtId="0" fontId="4" fillId="0" borderId="23" xfId="0" applyFont="1" applyBorder="1" applyAlignment="1">
      <alignment horizontal="center"/>
    </xf>
    <xf numFmtId="0" fontId="4" fillId="0" borderId="20" xfId="0" applyFont="1" applyBorder="1" applyAlignment="1">
      <alignment horizontal="center"/>
    </xf>
    <xf numFmtId="0" fontId="4" fillId="0" borderId="43" xfId="0" applyFont="1" applyBorder="1" applyAlignment="1">
      <alignment horizontal="center"/>
    </xf>
    <xf numFmtId="172" fontId="0" fillId="0" borderId="1" xfId="0" applyNumberFormat="1" applyBorder="1"/>
    <xf numFmtId="174" fontId="0" fillId="0" borderId="17" xfId="0" applyNumberFormat="1" applyBorder="1"/>
    <xf numFmtId="174" fontId="0" fillId="0" borderId="15" xfId="0" applyNumberFormat="1" applyBorder="1"/>
    <xf numFmtId="1" fontId="1" fillId="0" borderId="31" xfId="1" applyNumberFormat="1" applyFont="1" applyBorder="1"/>
    <xf numFmtId="1" fontId="1" fillId="0" borderId="32" xfId="1" applyNumberFormat="1" applyFont="1" applyBorder="1"/>
    <xf numFmtId="1" fontId="1" fillId="0" borderId="29" xfId="1" applyNumberFormat="1" applyFont="1" applyBorder="1"/>
    <xf numFmtId="1" fontId="1" fillId="0" borderId="1" xfId="1" applyNumberFormat="1" applyFont="1" applyBorder="1"/>
    <xf numFmtId="1" fontId="1" fillId="0" borderId="26" xfId="1" applyNumberFormat="1" applyFont="1" applyBorder="1"/>
    <xf numFmtId="1" fontId="1" fillId="0" borderId="27" xfId="1" applyNumberFormat="1" applyFont="1" applyBorder="1"/>
    <xf numFmtId="172" fontId="0" fillId="0" borderId="31" xfId="0" applyNumberFormat="1" applyBorder="1"/>
    <xf numFmtId="172" fontId="0" fillId="0" borderId="32" xfId="0" applyNumberFormat="1" applyBorder="1"/>
    <xf numFmtId="172" fontId="0" fillId="0" borderId="29" xfId="0" applyNumberFormat="1" applyBorder="1"/>
    <xf numFmtId="172" fontId="0" fillId="0" borderId="26" xfId="0" applyNumberFormat="1" applyBorder="1"/>
    <xf numFmtId="172" fontId="0" fillId="0" borderId="27" xfId="0" applyNumberFormat="1" applyBorder="1"/>
    <xf numFmtId="0" fontId="13" fillId="0" borderId="0" xfId="0" applyFont="1"/>
    <xf numFmtId="0" fontId="14" fillId="0" borderId="0" xfId="0" applyFont="1"/>
    <xf numFmtId="0" fontId="15" fillId="0" borderId="0" xfId="0" applyFont="1"/>
    <xf numFmtId="0" fontId="17" fillId="0" borderId="0" xfId="0" applyFont="1"/>
    <xf numFmtId="0" fontId="15" fillId="2" borderId="0" xfId="0" applyFont="1" applyFill="1"/>
    <xf numFmtId="0" fontId="14" fillId="2" borderId="0" xfId="0" applyFont="1" applyFill="1"/>
    <xf numFmtId="0" fontId="13" fillId="2" borderId="0" xfId="0" applyFont="1" applyFill="1"/>
    <xf numFmtId="0" fontId="20" fillId="2" borderId="0" xfId="0" applyFont="1" applyFill="1"/>
    <xf numFmtId="0" fontId="24" fillId="0" borderId="0" xfId="2" applyFont="1" applyAlignment="1" applyProtection="1"/>
    <xf numFmtId="0" fontId="27" fillId="0" borderId="0" xfId="0" applyFont="1" applyAlignment="1">
      <alignment vertical="center"/>
    </xf>
    <xf numFmtId="0" fontId="12" fillId="2" borderId="0" xfId="0" applyFont="1" applyFill="1" applyAlignment="1">
      <alignment vertical="center"/>
    </xf>
    <xf numFmtId="0" fontId="27" fillId="2" borderId="0" xfId="0" applyFont="1" applyFill="1" applyAlignment="1">
      <alignment vertical="center"/>
    </xf>
    <xf numFmtId="0" fontId="14" fillId="2" borderId="0" xfId="0" applyFont="1" applyFill="1" applyAlignment="1">
      <alignment vertical="center"/>
    </xf>
    <xf numFmtId="0" fontId="14" fillId="0" borderId="0" xfId="0" applyFont="1" applyAlignment="1">
      <alignment vertical="center"/>
    </xf>
    <xf numFmtId="0" fontId="20" fillId="2" borderId="0" xfId="0" applyFont="1" applyFill="1" applyAlignment="1">
      <alignment vertical="center"/>
    </xf>
    <xf numFmtId="0" fontId="15" fillId="2" borderId="0" xfId="0" applyFont="1" applyFill="1" applyAlignment="1">
      <alignment vertical="center"/>
    </xf>
    <xf numFmtId="0" fontId="21" fillId="2" borderId="0" xfId="0" applyFont="1" applyFill="1"/>
    <xf numFmtId="0" fontId="29" fillId="0" borderId="0" xfId="0" applyFont="1"/>
    <xf numFmtId="0" fontId="23" fillId="0" borderId="0" xfId="2" applyFont="1" applyFill="1" applyBorder="1" applyAlignment="1" applyProtection="1"/>
    <xf numFmtId="0" fontId="15" fillId="8" borderId="0" xfId="0" applyFont="1" applyFill="1"/>
    <xf numFmtId="14" fontId="15" fillId="8" borderId="0" xfId="0" applyNumberFormat="1" applyFont="1" applyFill="1"/>
    <xf numFmtId="0" fontId="30" fillId="0" borderId="0" xfId="0" applyFont="1"/>
    <xf numFmtId="0" fontId="31" fillId="0" borderId="0" xfId="2" applyFont="1" applyFill="1" applyBorder="1" applyAlignment="1" applyProtection="1"/>
    <xf numFmtId="0" fontId="30" fillId="8" borderId="0" xfId="0" applyFont="1" applyFill="1"/>
    <xf numFmtId="14" fontId="30" fillId="8" borderId="0" xfId="0" applyNumberFormat="1" applyFont="1" applyFill="1"/>
    <xf numFmtId="0" fontId="32" fillId="2" borderId="0" xfId="0" applyFont="1" applyFill="1"/>
    <xf numFmtId="0" fontId="34" fillId="0" borderId="0" xfId="0" applyFont="1"/>
    <xf numFmtId="0" fontId="35" fillId="0" borderId="0" xfId="0" applyFont="1"/>
    <xf numFmtId="17" fontId="35" fillId="8" borderId="0" xfId="0" applyNumberFormat="1" applyFont="1" applyFill="1"/>
    <xf numFmtId="0" fontId="35" fillId="0" borderId="0" xfId="0" applyFont="1" applyAlignment="1">
      <alignment vertical="center"/>
    </xf>
    <xf numFmtId="165" fontId="1" fillId="0" borderId="15" xfId="0" applyNumberFormat="1" applyFont="1" applyBorder="1" applyAlignment="1">
      <alignment vertical="center"/>
    </xf>
    <xf numFmtId="165" fontId="1" fillId="0" borderId="37" xfId="0" applyNumberFormat="1" applyFont="1" applyBorder="1"/>
    <xf numFmtId="0" fontId="1" fillId="0" borderId="0" xfId="0" applyFont="1"/>
    <xf numFmtId="0" fontId="37" fillId="0" borderId="24" xfId="0" applyFont="1" applyBorder="1" applyAlignment="1">
      <alignment horizontal="left" wrapText="1"/>
    </xf>
    <xf numFmtId="0" fontId="37" fillId="0" borderId="15" xfId="0" applyFont="1" applyBorder="1"/>
    <xf numFmtId="0" fontId="14" fillId="0" borderId="15" xfId="0" applyFont="1" applyBorder="1"/>
    <xf numFmtId="0" fontId="38" fillId="2" borderId="1" xfId="0" applyFont="1" applyFill="1" applyBorder="1"/>
    <xf numFmtId="0" fontId="37" fillId="0" borderId="0" xfId="0" applyFont="1"/>
    <xf numFmtId="0" fontId="38" fillId="2" borderId="2" xfId="0" applyFont="1" applyFill="1" applyBorder="1" applyAlignment="1">
      <alignment vertical="center" wrapText="1"/>
    </xf>
    <xf numFmtId="49" fontId="37" fillId="2" borderId="0" xfId="0" applyNumberFormat="1" applyFont="1" applyFill="1" applyAlignment="1">
      <alignment vertical="center" wrapText="1"/>
    </xf>
    <xf numFmtId="0" fontId="38" fillId="2" borderId="20" xfId="0" applyFont="1" applyFill="1" applyBorder="1"/>
    <xf numFmtId="0" fontId="37" fillId="2" borderId="5" xfId="0" applyFont="1" applyFill="1" applyBorder="1"/>
    <xf numFmtId="0" fontId="41" fillId="0" borderId="0" xfId="2" applyFont="1" applyAlignment="1" applyProtection="1"/>
    <xf numFmtId="0" fontId="37" fillId="2" borderId="0" xfId="0" applyFont="1" applyFill="1"/>
    <xf numFmtId="0" fontId="38" fillId="2" borderId="0" xfId="0" applyFont="1" applyFill="1"/>
    <xf numFmtId="0" fontId="38" fillId="0" borderId="12" xfId="0" applyFont="1" applyBorder="1" applyAlignment="1">
      <alignment horizontal="center"/>
    </xf>
    <xf numFmtId="165" fontId="37" fillId="0" borderId="14" xfId="0" applyNumberFormat="1" applyFont="1" applyBorder="1"/>
    <xf numFmtId="0" fontId="37" fillId="0" borderId="14" xfId="0" applyFont="1" applyBorder="1"/>
    <xf numFmtId="165" fontId="37" fillId="0" borderId="15" xfId="0" applyNumberFormat="1" applyFont="1" applyBorder="1"/>
    <xf numFmtId="0" fontId="37" fillId="0" borderId="6" xfId="0" applyFont="1" applyBorder="1" applyAlignment="1">
      <alignment horizontal="left" wrapText="1"/>
    </xf>
    <xf numFmtId="165" fontId="37" fillId="0" borderId="15" xfId="0" applyNumberFormat="1" applyFont="1" applyBorder="1" applyAlignment="1">
      <alignment vertical="center"/>
    </xf>
    <xf numFmtId="165" fontId="37" fillId="0" borderId="37" xfId="0" applyNumberFormat="1" applyFont="1" applyBorder="1"/>
    <xf numFmtId="0" fontId="42" fillId="2" borderId="0" xfId="0" applyFont="1" applyFill="1"/>
    <xf numFmtId="0" fontId="20" fillId="0" borderId="0" xfId="0" applyFont="1"/>
    <xf numFmtId="0" fontId="43" fillId="2" borderId="0" xfId="0" applyFont="1" applyFill="1"/>
    <xf numFmtId="0" fontId="43" fillId="2" borderId="2" xfId="0" applyFont="1" applyFill="1" applyBorder="1" applyAlignment="1">
      <alignment vertical="center" wrapText="1"/>
    </xf>
    <xf numFmtId="49" fontId="13" fillId="2" borderId="0" xfId="0" applyNumberFormat="1" applyFont="1" applyFill="1" applyAlignment="1">
      <alignment vertical="center" wrapText="1"/>
    </xf>
    <xf numFmtId="0" fontId="43" fillId="2" borderId="20" xfId="0" applyFont="1" applyFill="1" applyBorder="1"/>
    <xf numFmtId="0" fontId="13" fillId="2" borderId="5" xfId="0" applyFont="1" applyFill="1" applyBorder="1"/>
    <xf numFmtId="0" fontId="43" fillId="0" borderId="12" xfId="0" applyFont="1" applyBorder="1" applyAlignment="1">
      <alignment horizontal="center"/>
    </xf>
    <xf numFmtId="0" fontId="13" fillId="0" borderId="15" xfId="0" applyFont="1" applyBorder="1"/>
    <xf numFmtId="0" fontId="13" fillId="0" borderId="14" xfId="0" applyFont="1" applyBorder="1"/>
    <xf numFmtId="165" fontId="13" fillId="0" borderId="15" xfId="0" applyNumberFormat="1" applyFont="1" applyBorder="1"/>
    <xf numFmtId="165" fontId="13" fillId="0" borderId="15" xfId="0" applyNumberFormat="1" applyFont="1" applyBorder="1" applyAlignment="1">
      <alignment vertical="center"/>
    </xf>
    <xf numFmtId="165" fontId="13" fillId="0" borderId="37" xfId="0" applyNumberFormat="1" applyFont="1" applyBorder="1"/>
    <xf numFmtId="0" fontId="13" fillId="0" borderId="16" xfId="0" applyFont="1" applyBorder="1"/>
    <xf numFmtId="0" fontId="30" fillId="2" borderId="0" xfId="0" applyFont="1" applyFill="1"/>
    <xf numFmtId="0" fontId="27" fillId="2" borderId="0" xfId="0" applyFont="1" applyFill="1"/>
    <xf numFmtId="0" fontId="12" fillId="0" borderId="0" xfId="0" applyFont="1"/>
    <xf numFmtId="0" fontId="44" fillId="2" borderId="0" xfId="0" applyFont="1" applyFill="1"/>
    <xf numFmtId="0" fontId="44" fillId="2" borderId="1" xfId="0" applyFont="1" applyFill="1" applyBorder="1"/>
    <xf numFmtId="0" fontId="44" fillId="2" borderId="2" xfId="0" applyFont="1" applyFill="1" applyBorder="1" applyAlignment="1">
      <alignment vertical="center" wrapText="1"/>
    </xf>
    <xf numFmtId="0" fontId="44" fillId="2" borderId="20" xfId="0" applyFont="1" applyFill="1" applyBorder="1"/>
    <xf numFmtId="0" fontId="27" fillId="2" borderId="5" xfId="0" applyFont="1" applyFill="1" applyBorder="1"/>
    <xf numFmtId="0" fontId="38" fillId="2" borderId="1" xfId="0" applyFont="1" applyFill="1" applyBorder="1" applyAlignment="1">
      <alignment vertical="center"/>
    </xf>
    <xf numFmtId="0" fontId="37" fillId="0" borderId="21" xfId="0" applyFont="1" applyBorder="1" applyAlignment="1">
      <alignment horizontal="left" wrapText="1"/>
    </xf>
    <xf numFmtId="0" fontId="15" fillId="2" borderId="1" xfId="0" applyFont="1" applyFill="1" applyBorder="1"/>
    <xf numFmtId="0" fontId="15" fillId="2" borderId="1" xfId="0" applyFont="1" applyFill="1" applyBorder="1" applyAlignment="1">
      <alignment vertical="center"/>
    </xf>
    <xf numFmtId="0" fontId="15" fillId="2" borderId="20" xfId="0" applyFont="1" applyFill="1" applyBorder="1"/>
    <xf numFmtId="0" fontId="14" fillId="2" borderId="5" xfId="0" applyFont="1" applyFill="1" applyBorder="1"/>
    <xf numFmtId="0" fontId="15" fillId="0" borderId="12" xfId="0" applyFont="1" applyBorder="1" applyAlignment="1">
      <alignment horizontal="center"/>
    </xf>
    <xf numFmtId="165" fontId="14" fillId="0" borderId="14" xfId="0" applyNumberFormat="1" applyFont="1" applyBorder="1"/>
    <xf numFmtId="0" fontId="14" fillId="0" borderId="24" xfId="0" applyFont="1" applyBorder="1" applyAlignment="1">
      <alignment horizontal="left" wrapText="1"/>
    </xf>
    <xf numFmtId="165" fontId="14" fillId="0" borderId="15" xfId="0" applyNumberFormat="1" applyFont="1" applyBorder="1"/>
    <xf numFmtId="165" fontId="14" fillId="0" borderId="15" xfId="0" applyNumberFormat="1" applyFont="1" applyBorder="1" applyAlignment="1">
      <alignment vertical="center"/>
    </xf>
    <xf numFmtId="0" fontId="38" fillId="2" borderId="2" xfId="0" applyFont="1" applyFill="1" applyBorder="1"/>
    <xf numFmtId="0" fontId="37" fillId="2" borderId="3" xfId="0" applyFont="1" applyFill="1" applyBorder="1"/>
    <xf numFmtId="0" fontId="38" fillId="2" borderId="12" xfId="0" applyFont="1" applyFill="1" applyBorder="1" applyAlignment="1">
      <alignment horizontal="center"/>
    </xf>
    <xf numFmtId="0" fontId="37" fillId="0" borderId="18" xfId="0" applyFont="1" applyBorder="1"/>
    <xf numFmtId="0" fontId="37" fillId="0" borderId="6" xfId="0" applyFont="1" applyBorder="1"/>
    <xf numFmtId="0" fontId="37" fillId="0" borderId="21" xfId="0" applyFont="1" applyBorder="1"/>
    <xf numFmtId="0" fontId="37" fillId="2" borderId="15" xfId="0" applyFont="1" applyFill="1" applyBorder="1" applyAlignment="1">
      <alignment horizontal="left"/>
    </xf>
    <xf numFmtId="0" fontId="38" fillId="2" borderId="4" xfId="0" applyFont="1" applyFill="1" applyBorder="1" applyAlignment="1">
      <alignment vertical="center" wrapText="1"/>
    </xf>
    <xf numFmtId="0" fontId="37" fillId="0" borderId="6" xfId="0" applyFont="1" applyBorder="1" applyAlignment="1">
      <alignment horizontal="left"/>
    </xf>
    <xf numFmtId="0" fontId="37" fillId="0" borderId="24" xfId="0" applyFont="1" applyBorder="1" applyAlignment="1">
      <alignment horizontal="left"/>
    </xf>
    <xf numFmtId="0" fontId="37" fillId="0" borderId="18" xfId="0" applyFont="1" applyBorder="1" applyAlignment="1">
      <alignment horizontal="left"/>
    </xf>
    <xf numFmtId="0" fontId="37" fillId="0" borderId="0" xfId="0" applyFont="1" applyAlignment="1">
      <alignment horizontal="left" wrapText="1"/>
    </xf>
    <xf numFmtId="166" fontId="1" fillId="0" borderId="31" xfId="1" applyNumberFormat="1" applyFont="1" applyBorder="1" applyAlignment="1">
      <alignment vertical="center"/>
    </xf>
    <xf numFmtId="166" fontId="1" fillId="0" borderId="32" xfId="1" applyNumberFormat="1" applyFont="1" applyBorder="1" applyAlignment="1">
      <alignment vertical="center"/>
    </xf>
    <xf numFmtId="166" fontId="1" fillId="0" borderId="29" xfId="1" applyNumberFormat="1" applyFont="1" applyBorder="1" applyAlignment="1">
      <alignment vertical="center"/>
    </xf>
    <xf numFmtId="166" fontId="1" fillId="0" borderId="1" xfId="1" applyNumberFormat="1" applyFont="1" applyBorder="1" applyAlignment="1">
      <alignment vertical="center"/>
    </xf>
    <xf numFmtId="11" fontId="13" fillId="0" borderId="0" xfId="0" applyNumberFormat="1" applyFont="1"/>
    <xf numFmtId="0" fontId="43" fillId="0" borderId="0" xfId="0" applyFont="1" applyAlignment="1">
      <alignment horizontal="center"/>
    </xf>
    <xf numFmtId="168" fontId="13" fillId="0" borderId="0" xfId="0" applyNumberFormat="1" applyFont="1"/>
    <xf numFmtId="166" fontId="13" fillId="0" borderId="0" xfId="0" applyNumberFormat="1" applyFont="1"/>
    <xf numFmtId="170" fontId="13" fillId="0" borderId="16" xfId="0" applyNumberFormat="1" applyFont="1" applyBorder="1"/>
    <xf numFmtId="0" fontId="12" fillId="2" borderId="0" xfId="0" applyFont="1" applyFill="1"/>
    <xf numFmtId="0" fontId="53" fillId="0" borderId="0" xfId="2" applyFont="1" applyAlignment="1" applyProtection="1"/>
    <xf numFmtId="0" fontId="14" fillId="0" borderId="14" xfId="0" applyFont="1" applyBorder="1"/>
    <xf numFmtId="165" fontId="14" fillId="0" borderId="37" xfId="0" applyNumberFormat="1" applyFont="1" applyBorder="1"/>
    <xf numFmtId="0" fontId="14" fillId="0" borderId="16" xfId="0" applyFont="1" applyBorder="1"/>
    <xf numFmtId="0" fontId="15" fillId="6" borderId="17" xfId="0" applyFont="1" applyFill="1" applyBorder="1"/>
    <xf numFmtId="0" fontId="15" fillId="0" borderId="35" xfId="0" applyFont="1" applyBorder="1" applyAlignment="1">
      <alignment horizontal="center"/>
    </xf>
    <xf numFmtId="0" fontId="15" fillId="0" borderId="32" xfId="0" applyFont="1" applyBorder="1" applyAlignment="1">
      <alignment horizontal="center"/>
    </xf>
    <xf numFmtId="0" fontId="15" fillId="0" borderId="33" xfId="0" applyFont="1" applyBorder="1" applyAlignment="1">
      <alignment horizontal="center"/>
    </xf>
    <xf numFmtId="0" fontId="15" fillId="0" borderId="16" xfId="0" applyFont="1" applyBorder="1"/>
    <xf numFmtId="0" fontId="15" fillId="0" borderId="34" xfId="0" applyFont="1" applyBorder="1" applyAlignment="1">
      <alignment horizontal="center"/>
    </xf>
    <xf numFmtId="0" fontId="15" fillId="0" borderId="27" xfId="0" applyFont="1" applyBorder="1" applyAlignment="1">
      <alignment horizontal="center"/>
    </xf>
    <xf numFmtId="0" fontId="15" fillId="0" borderId="28" xfId="0" applyFont="1" applyBorder="1" applyAlignment="1">
      <alignment horizontal="center"/>
    </xf>
    <xf numFmtId="166" fontId="14" fillId="0" borderId="31" xfId="0" applyNumberFormat="1" applyFont="1" applyBorder="1"/>
    <xf numFmtId="166" fontId="14" fillId="0" borderId="32" xfId="0" applyNumberFormat="1" applyFont="1" applyBorder="1"/>
    <xf numFmtId="2" fontId="14" fillId="0" borderId="33" xfId="0" applyNumberFormat="1" applyFont="1" applyBorder="1"/>
    <xf numFmtId="11" fontId="14" fillId="0" borderId="0" xfId="0" applyNumberFormat="1" applyFont="1"/>
    <xf numFmtId="166" fontId="14" fillId="0" borderId="29" xfId="0" applyNumberFormat="1" applyFont="1" applyBorder="1"/>
    <xf numFmtId="166" fontId="14" fillId="0" borderId="1" xfId="0" applyNumberFormat="1" applyFont="1" applyBorder="1"/>
    <xf numFmtId="2" fontId="14" fillId="0" borderId="30" xfId="0" applyNumberFormat="1" applyFont="1" applyBorder="1"/>
    <xf numFmtId="166" fontId="14" fillId="0" borderId="26" xfId="0" applyNumberFormat="1" applyFont="1" applyBorder="1"/>
    <xf numFmtId="166" fontId="14" fillId="0" borderId="27" xfId="0" applyNumberFormat="1" applyFont="1" applyBorder="1"/>
    <xf numFmtId="2" fontId="14" fillId="0" borderId="28" xfId="0" applyNumberFormat="1" applyFont="1" applyBorder="1"/>
    <xf numFmtId="0" fontId="15" fillId="4" borderId="17" xfId="0" applyFont="1" applyFill="1" applyBorder="1"/>
    <xf numFmtId="0" fontId="15" fillId="0" borderId="0" xfId="0" applyFont="1" applyAlignment="1">
      <alignment horizontal="center"/>
    </xf>
    <xf numFmtId="1" fontId="14" fillId="0" borderId="31" xfId="1" applyNumberFormat="1" applyFont="1" applyBorder="1"/>
    <xf numFmtId="1" fontId="14" fillId="0" borderId="32" xfId="1" applyNumberFormat="1" applyFont="1" applyBorder="1"/>
    <xf numFmtId="168" fontId="14" fillId="0" borderId="0" xfId="0" applyNumberFormat="1" applyFont="1"/>
    <xf numFmtId="1" fontId="14" fillId="0" borderId="29" xfId="1" applyNumberFormat="1" applyFont="1" applyBorder="1"/>
    <xf numFmtId="1" fontId="14" fillId="0" borderId="1" xfId="1" applyNumberFormat="1" applyFont="1" applyBorder="1"/>
    <xf numFmtId="1" fontId="14" fillId="0" borderId="26" xfId="1" applyNumberFormat="1" applyFont="1" applyBorder="1"/>
    <xf numFmtId="1" fontId="14" fillId="0" borderId="27" xfId="1" applyNumberFormat="1" applyFont="1" applyBorder="1"/>
    <xf numFmtId="0" fontId="15" fillId="7" borderId="36" xfId="0" applyFont="1" applyFill="1" applyBorder="1"/>
    <xf numFmtId="166" fontId="14" fillId="0" borderId="33" xfId="0" applyNumberFormat="1" applyFont="1" applyBorder="1"/>
    <xf numFmtId="166" fontId="14" fillId="0" borderId="0" xfId="0" applyNumberFormat="1" applyFont="1"/>
    <xf numFmtId="166" fontId="14" fillId="0" borderId="30" xfId="0" applyNumberFormat="1" applyFont="1" applyBorder="1"/>
    <xf numFmtId="166" fontId="14" fillId="0" borderId="28" xfId="0" applyNumberFormat="1" applyFont="1" applyBorder="1"/>
    <xf numFmtId="0" fontId="15" fillId="3" borderId="36" xfId="0" applyFont="1" applyFill="1" applyBorder="1"/>
    <xf numFmtId="0" fontId="15" fillId="0" borderId="8" xfId="0" applyFont="1" applyBorder="1"/>
    <xf numFmtId="0" fontId="15" fillId="0" borderId="22" xfId="0" applyFont="1" applyBorder="1" applyAlignment="1">
      <alignment horizontal="center"/>
    </xf>
    <xf numFmtId="170" fontId="14" fillId="0" borderId="17" xfId="0" applyNumberFormat="1" applyFont="1" applyBorder="1"/>
    <xf numFmtId="170" fontId="14" fillId="0" borderId="15" xfId="0" applyNumberFormat="1" applyFont="1" applyBorder="1"/>
    <xf numFmtId="170" fontId="14" fillId="0" borderId="16" xfId="0" applyNumberFormat="1" applyFont="1" applyBorder="1"/>
    <xf numFmtId="0" fontId="38" fillId="6" borderId="17" xfId="0" applyFont="1" applyFill="1" applyBorder="1"/>
    <xf numFmtId="0" fontId="38" fillId="0" borderId="35" xfId="0" applyFont="1" applyBorder="1" applyAlignment="1">
      <alignment horizontal="center"/>
    </xf>
    <xf numFmtId="0" fontId="38" fillId="0" borderId="32" xfId="0" applyFont="1" applyBorder="1" applyAlignment="1">
      <alignment horizontal="center"/>
    </xf>
    <xf numFmtId="0" fontId="38" fillId="0" borderId="33" xfId="0" applyFont="1" applyBorder="1" applyAlignment="1">
      <alignment horizontal="center"/>
    </xf>
    <xf numFmtId="0" fontId="38" fillId="0" borderId="16" xfId="0" applyFont="1" applyBorder="1"/>
    <xf numFmtId="0" fontId="38" fillId="0" borderId="34" xfId="0" applyFont="1" applyBorder="1" applyAlignment="1">
      <alignment horizontal="center"/>
    </xf>
    <xf numFmtId="0" fontId="38" fillId="0" borderId="27" xfId="0" applyFont="1" applyBorder="1" applyAlignment="1">
      <alignment horizontal="center"/>
    </xf>
    <xf numFmtId="0" fontId="38" fillId="0" borderId="28" xfId="0" applyFont="1" applyBorder="1" applyAlignment="1">
      <alignment horizontal="center"/>
    </xf>
    <xf numFmtId="2" fontId="37" fillId="0" borderId="30" xfId="0" applyNumberFormat="1" applyFont="1" applyBorder="1"/>
    <xf numFmtId="0" fontId="38" fillId="4" borderId="17" xfId="0" applyFont="1" applyFill="1" applyBorder="1"/>
    <xf numFmtId="2" fontId="37" fillId="0" borderId="33" xfId="0" applyNumberFormat="1" applyFont="1" applyBorder="1"/>
    <xf numFmtId="0" fontId="38" fillId="7" borderId="36" xfId="0" applyFont="1" applyFill="1" applyBorder="1"/>
    <xf numFmtId="2" fontId="37" fillId="0" borderId="29" xfId="0" applyNumberFormat="1" applyFont="1" applyBorder="1"/>
    <xf numFmtId="2" fontId="37" fillId="0" borderId="1" xfId="0" applyNumberFormat="1" applyFont="1" applyBorder="1"/>
    <xf numFmtId="0" fontId="38" fillId="3" borderId="36" xfId="0" applyFont="1" applyFill="1" applyBorder="1"/>
    <xf numFmtId="0" fontId="38" fillId="0" borderId="8" xfId="0" applyFont="1" applyBorder="1"/>
    <xf numFmtId="0" fontId="38" fillId="0" borderId="22" xfId="0" applyFont="1" applyBorder="1" applyAlignment="1">
      <alignment horizontal="center"/>
    </xf>
    <xf numFmtId="168" fontId="37" fillId="0" borderId="0" xfId="0" applyNumberFormat="1" applyFont="1"/>
    <xf numFmtId="169" fontId="37" fillId="0" borderId="17" xfId="0" applyNumberFormat="1" applyFont="1" applyBorder="1"/>
    <xf numFmtId="11" fontId="37" fillId="0" borderId="0" xfId="0" applyNumberFormat="1" applyFont="1"/>
    <xf numFmtId="169" fontId="37" fillId="0" borderId="15" xfId="0" applyNumberFormat="1" applyFont="1" applyBorder="1"/>
    <xf numFmtId="1" fontId="14" fillId="0" borderId="31" xfId="1" applyNumberFormat="1" applyFont="1" applyBorder="1" applyAlignment="1"/>
    <xf numFmtId="1" fontId="14" fillId="0" borderId="32" xfId="1" applyNumberFormat="1" applyFont="1" applyBorder="1" applyAlignment="1"/>
    <xf numFmtId="2" fontId="14" fillId="0" borderId="32" xfId="0" applyNumberFormat="1" applyFont="1" applyBorder="1"/>
    <xf numFmtId="1" fontId="14" fillId="0" borderId="29" xfId="1" applyNumberFormat="1" applyFont="1" applyBorder="1" applyAlignment="1"/>
    <xf numFmtId="1" fontId="14" fillId="0" borderId="1" xfId="1" applyNumberFormat="1" applyFont="1" applyBorder="1" applyAlignment="1"/>
    <xf numFmtId="166" fontId="14" fillId="0" borderId="1" xfId="1" applyNumberFormat="1" applyFont="1" applyBorder="1" applyAlignment="1"/>
    <xf numFmtId="167" fontId="14" fillId="0" borderId="29" xfId="1" applyNumberFormat="1" applyFont="1" applyBorder="1"/>
    <xf numFmtId="167" fontId="14" fillId="0" borderId="1" xfId="1" applyNumberFormat="1" applyFont="1" applyBorder="1"/>
    <xf numFmtId="167" fontId="14" fillId="0" borderId="26" xfId="1" applyNumberFormat="1" applyFont="1" applyBorder="1"/>
    <xf numFmtId="167" fontId="14" fillId="0" borderId="27" xfId="1" applyNumberFormat="1" applyFont="1" applyBorder="1"/>
    <xf numFmtId="2" fontId="14" fillId="0" borderId="29" xfId="0" applyNumberFormat="1" applyFont="1" applyBorder="1"/>
    <xf numFmtId="2" fontId="14" fillId="0" borderId="1" xfId="0" applyNumberFormat="1" applyFont="1" applyBorder="1"/>
    <xf numFmtId="2" fontId="14" fillId="0" borderId="26" xfId="0" applyNumberFormat="1" applyFont="1" applyBorder="1"/>
    <xf numFmtId="2" fontId="14" fillId="0" borderId="27" xfId="0" applyNumberFormat="1" applyFont="1" applyBorder="1"/>
    <xf numFmtId="169" fontId="14" fillId="0" borderId="17" xfId="0" applyNumberFormat="1" applyFont="1" applyBorder="1"/>
    <xf numFmtId="169" fontId="14" fillId="0" borderId="15" xfId="0" applyNumberFormat="1" applyFont="1" applyBorder="1"/>
    <xf numFmtId="0" fontId="56" fillId="0" borderId="0" xfId="0" applyFont="1"/>
    <xf numFmtId="22" fontId="13" fillId="0" borderId="0" xfId="0" applyNumberFormat="1" applyFont="1"/>
    <xf numFmtId="1" fontId="37" fillId="0" borderId="31" xfId="1" applyNumberFormat="1" applyFont="1" applyBorder="1"/>
    <xf numFmtId="1" fontId="37" fillId="0" borderId="32" xfId="1" applyNumberFormat="1" applyFont="1" applyBorder="1"/>
    <xf numFmtId="1" fontId="37" fillId="0" borderId="29" xfId="1" applyNumberFormat="1" applyFont="1" applyBorder="1"/>
    <xf numFmtId="1" fontId="37" fillId="0" borderId="1" xfId="1" applyNumberFormat="1" applyFont="1" applyBorder="1"/>
    <xf numFmtId="169" fontId="14" fillId="0" borderId="0" xfId="0" applyNumberFormat="1" applyFont="1"/>
    <xf numFmtId="49" fontId="13" fillId="2" borderId="0" xfId="0" applyNumberFormat="1" applyFont="1" applyFill="1" applyAlignment="1">
      <alignment vertical="center"/>
    </xf>
    <xf numFmtId="165" fontId="13" fillId="0" borderId="0" xfId="0" applyNumberFormat="1" applyFont="1"/>
    <xf numFmtId="165" fontId="37" fillId="0" borderId="0" xfId="0" applyNumberFormat="1" applyFont="1"/>
    <xf numFmtId="0" fontId="37" fillId="0" borderId="17" xfId="0" applyFont="1" applyBorder="1"/>
    <xf numFmtId="172" fontId="37" fillId="0" borderId="31" xfId="1" applyNumberFormat="1" applyFont="1" applyBorder="1"/>
    <xf numFmtId="172" fontId="37" fillId="0" borderId="32" xfId="1" applyNumberFormat="1" applyFont="1" applyBorder="1"/>
    <xf numFmtId="172" fontId="37" fillId="0" borderId="33" xfId="0" applyNumberFormat="1" applyFont="1" applyBorder="1"/>
    <xf numFmtId="172" fontId="37" fillId="0" borderId="29" xfId="1" applyNumberFormat="1" applyFont="1" applyBorder="1"/>
    <xf numFmtId="172" fontId="37" fillId="0" borderId="1" xfId="1" applyNumberFormat="1" applyFont="1" applyBorder="1"/>
    <xf numFmtId="172" fontId="37" fillId="0" borderId="30" xfId="0" applyNumberFormat="1" applyFont="1" applyBorder="1"/>
    <xf numFmtId="172" fontId="37" fillId="0" borderId="0" xfId="1" applyNumberFormat="1" applyFont="1" applyBorder="1"/>
    <xf numFmtId="172" fontId="37" fillId="0" borderId="0" xfId="0" applyNumberFormat="1" applyFont="1"/>
    <xf numFmtId="0" fontId="38" fillId="0" borderId="0" xfId="0" applyFont="1" applyAlignment="1">
      <alignment horizontal="center"/>
    </xf>
    <xf numFmtId="2" fontId="37" fillId="0" borderId="32" xfId="0" applyNumberFormat="1" applyFont="1" applyBorder="1"/>
    <xf numFmtId="1" fontId="37" fillId="0" borderId="0" xfId="1" applyNumberFormat="1" applyFont="1" applyBorder="1"/>
    <xf numFmtId="2" fontId="37" fillId="0" borderId="0" xfId="0" applyNumberFormat="1" applyFont="1"/>
    <xf numFmtId="2" fontId="37" fillId="0" borderId="31" xfId="0" applyNumberFormat="1" applyFont="1" applyBorder="1"/>
    <xf numFmtId="0" fontId="14" fillId="0" borderId="5" xfId="0" applyFont="1" applyBorder="1"/>
    <xf numFmtId="0" fontId="14" fillId="0" borderId="1" xfId="0" applyFont="1" applyBorder="1"/>
    <xf numFmtId="0" fontId="5" fillId="0" borderId="18" xfId="0" applyFont="1" applyBorder="1"/>
    <xf numFmtId="0" fontId="5" fillId="0" borderId="6" xfId="0" applyFont="1" applyBorder="1"/>
    <xf numFmtId="0" fontId="5" fillId="0" borderId="21" xfId="0" applyFont="1" applyBorder="1"/>
    <xf numFmtId="0" fontId="5" fillId="0" borderId="0" xfId="0" applyFont="1"/>
    <xf numFmtId="0" fontId="5" fillId="0" borderId="19" xfId="0" applyFont="1" applyBorder="1"/>
    <xf numFmtId="0" fontId="5" fillId="0" borderId="13" xfId="0" applyFont="1" applyBorder="1"/>
    <xf numFmtId="0" fontId="5" fillId="0" borderId="22" xfId="0" applyFont="1" applyBorder="1"/>
    <xf numFmtId="0" fontId="37" fillId="0" borderId="18" xfId="0" applyFont="1" applyBorder="1"/>
    <xf numFmtId="0" fontId="37" fillId="0" borderId="6" xfId="0" applyFont="1" applyBorder="1"/>
    <xf numFmtId="0" fontId="37" fillId="0" borderId="21" xfId="0" applyFont="1" applyBorder="1"/>
    <xf numFmtId="0" fontId="38" fillId="5" borderId="4" xfId="0" applyFont="1" applyFill="1" applyBorder="1"/>
    <xf numFmtId="0" fontId="38" fillId="5" borderId="6" xfId="0" applyFont="1" applyFill="1" applyBorder="1"/>
    <xf numFmtId="0" fontId="38" fillId="5" borderId="7" xfId="0" applyFont="1" applyFill="1" applyBorder="1"/>
    <xf numFmtId="0" fontId="37" fillId="2" borderId="2" xfId="0" applyFont="1" applyFill="1" applyBorder="1"/>
    <xf numFmtId="0" fontId="37" fillId="2" borderId="9" xfId="0" applyFont="1" applyFill="1" applyBorder="1"/>
    <xf numFmtId="0" fontId="37" fillId="2" borderId="23" xfId="0" applyFont="1" applyFill="1" applyBorder="1"/>
    <xf numFmtId="0" fontId="38" fillId="2" borderId="3" xfId="0" applyFont="1" applyFill="1" applyBorder="1"/>
    <xf numFmtId="0" fontId="38" fillId="2" borderId="24" xfId="0" applyFont="1" applyFill="1" applyBorder="1"/>
    <xf numFmtId="0" fontId="38" fillId="2" borderId="25" xfId="0" applyFont="1" applyFill="1" applyBorder="1"/>
    <xf numFmtId="0" fontId="38" fillId="0" borderId="10" xfId="0" applyFont="1" applyBorder="1" applyAlignment="1">
      <alignment horizontal="center"/>
    </xf>
    <xf numFmtId="0" fontId="38" fillId="0" borderId="38" xfId="0" applyFont="1" applyBorder="1" applyAlignment="1">
      <alignment horizontal="center"/>
    </xf>
    <xf numFmtId="0" fontId="38" fillId="0" borderId="11" xfId="0" applyFont="1" applyBorder="1" applyAlignment="1">
      <alignment horizontal="center"/>
    </xf>
    <xf numFmtId="0" fontId="37" fillId="0" borderId="39" xfId="0" applyFont="1" applyBorder="1"/>
    <xf numFmtId="0" fontId="37" fillId="0" borderId="24" xfId="0" applyFont="1" applyBorder="1"/>
    <xf numFmtId="0" fontId="37" fillId="0" borderId="40" xfId="0" applyFont="1" applyBorder="1"/>
    <xf numFmtId="0" fontId="37" fillId="2" borderId="4" xfId="0" applyFont="1" applyFill="1" applyBorder="1" applyAlignment="1">
      <alignment horizontal="left" vertical="top" wrapText="1"/>
    </xf>
    <xf numFmtId="0" fontId="37" fillId="2" borderId="6" xfId="0" applyFont="1" applyFill="1" applyBorder="1" applyAlignment="1">
      <alignment horizontal="left" vertical="top"/>
    </xf>
    <xf numFmtId="0" fontId="37" fillId="2" borderId="7" xfId="0" applyFont="1" applyFill="1" applyBorder="1" applyAlignment="1">
      <alignment horizontal="left" vertical="top"/>
    </xf>
    <xf numFmtId="0" fontId="37" fillId="0" borderId="6" xfId="0" applyFont="1" applyBorder="1" applyAlignment="1">
      <alignment horizontal="left" wrapText="1"/>
    </xf>
    <xf numFmtId="0" fontId="37" fillId="2" borderId="4" xfId="0" applyFont="1" applyFill="1" applyBorder="1" applyAlignment="1">
      <alignment vertical="center" wrapText="1"/>
    </xf>
    <xf numFmtId="0" fontId="37" fillId="2" borderId="6" xfId="0" applyFont="1" applyFill="1" applyBorder="1" applyAlignment="1">
      <alignment vertical="center" wrapText="1"/>
    </xf>
    <xf numFmtId="0" fontId="37" fillId="2" borderId="7" xfId="0" applyFont="1" applyFill="1" applyBorder="1" applyAlignment="1">
      <alignment vertical="center" wrapText="1"/>
    </xf>
    <xf numFmtId="0" fontId="50" fillId="0" borderId="3" xfId="0" applyFont="1" applyBorder="1"/>
    <xf numFmtId="0" fontId="50" fillId="0" borderId="24" xfId="0" applyFont="1" applyBorder="1"/>
    <xf numFmtId="0" fontId="50" fillId="0" borderId="25" xfId="0" applyFont="1" applyBorder="1"/>
    <xf numFmtId="0" fontId="38" fillId="2" borderId="4" xfId="0" applyFont="1" applyFill="1" applyBorder="1"/>
    <xf numFmtId="0" fontId="38" fillId="2" borderId="6" xfId="0" applyFont="1" applyFill="1" applyBorder="1"/>
    <xf numFmtId="0" fontId="38" fillId="2" borderId="7" xfId="0" applyFont="1" applyFill="1" applyBorder="1"/>
    <xf numFmtId="0" fontId="37" fillId="0" borderId="18" xfId="0" applyFont="1" applyBorder="1" applyAlignment="1">
      <alignment horizontal="left" wrapText="1"/>
    </xf>
    <xf numFmtId="0" fontId="37" fillId="0" borderId="21" xfId="0" applyFont="1" applyBorder="1" applyAlignment="1">
      <alignment horizontal="left" wrapText="1"/>
    </xf>
    <xf numFmtId="0" fontId="37" fillId="0" borderId="24" xfId="0" applyFont="1" applyBorder="1" applyAlignment="1">
      <alignment horizontal="left" wrapText="1"/>
    </xf>
    <xf numFmtId="0" fontId="38" fillId="2" borderId="20" xfId="0" applyFont="1" applyFill="1" applyBorder="1"/>
    <xf numFmtId="0" fontId="38" fillId="2" borderId="5" xfId="0" applyFont="1" applyFill="1" applyBorder="1"/>
    <xf numFmtId="0" fontId="14" fillId="0" borderId="39" xfId="0" applyFont="1" applyBorder="1" applyAlignment="1">
      <alignment horizontal="left" wrapText="1"/>
    </xf>
    <xf numFmtId="0" fontId="14" fillId="0" borderId="24" xfId="0" applyFont="1" applyBorder="1" applyAlignment="1">
      <alignment horizontal="left" wrapText="1"/>
    </xf>
    <xf numFmtId="0" fontId="44" fillId="2" borderId="4" xfId="0" applyFont="1" applyFill="1" applyBorder="1"/>
    <xf numFmtId="0" fontId="44" fillId="2" borderId="6" xfId="0" applyFont="1" applyFill="1" applyBorder="1"/>
    <xf numFmtId="0" fontId="44" fillId="2" borderId="7" xfId="0" applyFont="1" applyFill="1" applyBorder="1"/>
    <xf numFmtId="0" fontId="14" fillId="2" borderId="4" xfId="0" applyFont="1" applyFill="1" applyBorder="1" applyAlignment="1">
      <alignment vertical="center" wrapText="1"/>
    </xf>
    <xf numFmtId="0" fontId="14" fillId="2" borderId="6" xfId="0" applyFont="1" applyFill="1" applyBorder="1" applyAlignment="1">
      <alignment vertical="center" wrapText="1"/>
    </xf>
    <xf numFmtId="0" fontId="14" fillId="2" borderId="7" xfId="0" applyFont="1" applyFill="1" applyBorder="1" applyAlignment="1">
      <alignment vertical="center" wrapText="1"/>
    </xf>
    <xf numFmtId="0" fontId="14" fillId="2" borderId="2" xfId="0" applyFont="1" applyFill="1" applyBorder="1"/>
    <xf numFmtId="0" fontId="14" fillId="2" borderId="9" xfId="0" applyFont="1" applyFill="1" applyBorder="1"/>
    <xf numFmtId="0" fontId="14" fillId="2" borderId="23" xfId="0" applyFont="1" applyFill="1" applyBorder="1"/>
    <xf numFmtId="0" fontId="43" fillId="2" borderId="3" xfId="0" applyFont="1" applyFill="1" applyBorder="1"/>
    <xf numFmtId="0" fontId="43" fillId="2" borderId="24" xfId="0" applyFont="1" applyFill="1" applyBorder="1"/>
    <xf numFmtId="0" fontId="43" fillId="2" borderId="25" xfId="0" applyFont="1" applyFill="1" applyBorder="1"/>
    <xf numFmtId="0" fontId="15" fillId="0" borderId="38" xfId="0" applyFont="1" applyBorder="1" applyAlignment="1">
      <alignment horizontal="center"/>
    </xf>
    <xf numFmtId="0" fontId="37" fillId="0" borderId="39" xfId="0" applyFont="1" applyBorder="1" applyAlignment="1">
      <alignment horizontal="left" wrapText="1"/>
    </xf>
    <xf numFmtId="0" fontId="15" fillId="2" borderId="4" xfId="0" applyFont="1" applyFill="1" applyBorder="1"/>
    <xf numFmtId="0" fontId="15" fillId="2" borderId="6" xfId="0" applyFont="1" applyFill="1" applyBorder="1"/>
    <xf numFmtId="0" fontId="15" fillId="2" borderId="7" xfId="0" applyFont="1" applyFill="1" applyBorder="1"/>
    <xf numFmtId="0" fontId="37" fillId="0" borderId="13" xfId="0" applyFont="1" applyBorder="1" applyAlignment="1">
      <alignment horizontal="left" wrapText="1"/>
    </xf>
    <xf numFmtId="0" fontId="27" fillId="2" borderId="4" xfId="0" applyFont="1" applyFill="1" applyBorder="1" applyAlignment="1">
      <alignment vertical="center" wrapText="1"/>
    </xf>
    <xf numFmtId="0" fontId="27" fillId="2" borderId="6" xfId="0" applyFont="1" applyFill="1" applyBorder="1" applyAlignment="1">
      <alignment vertical="center" wrapText="1"/>
    </xf>
    <xf numFmtId="0" fontId="27" fillId="2" borderId="7" xfId="0" applyFont="1" applyFill="1" applyBorder="1" applyAlignment="1">
      <alignment vertical="center" wrapText="1"/>
    </xf>
    <xf numFmtId="0" fontId="27" fillId="2" borderId="2" xfId="0" applyFont="1" applyFill="1" applyBorder="1"/>
    <xf numFmtId="0" fontId="27" fillId="2" borderId="9" xfId="0" applyFont="1" applyFill="1" applyBorder="1"/>
    <xf numFmtId="0" fontId="27" fillId="2" borderId="23" xfId="0" applyFont="1" applyFill="1" applyBorder="1"/>
    <xf numFmtId="0" fontId="44" fillId="2" borderId="3" xfId="0" applyFont="1" applyFill="1" applyBorder="1"/>
    <xf numFmtId="0" fontId="44" fillId="2" borderId="24" xfId="0" applyFont="1" applyFill="1" applyBorder="1"/>
    <xf numFmtId="0" fontId="44" fillId="2" borderId="25" xfId="0" applyFont="1" applyFill="1" applyBorder="1"/>
    <xf numFmtId="0" fontId="43" fillId="0" borderId="38" xfId="0" applyFont="1" applyBorder="1" applyAlignment="1">
      <alignment horizontal="center"/>
    </xf>
    <xf numFmtId="0" fontId="13" fillId="0" borderId="6" xfId="0" applyFont="1" applyBorder="1" applyAlignment="1">
      <alignment horizontal="left" wrapText="1"/>
    </xf>
    <xf numFmtId="0" fontId="13" fillId="0" borderId="24" xfId="0" applyFont="1" applyBorder="1" applyAlignment="1">
      <alignment horizontal="left" wrapText="1"/>
    </xf>
    <xf numFmtId="0" fontId="13" fillId="0" borderId="13" xfId="0" applyFont="1" applyBorder="1" applyAlignment="1">
      <alignment horizontal="left" wrapText="1"/>
    </xf>
    <xf numFmtId="0" fontId="14" fillId="2" borderId="4" xfId="0" applyFont="1" applyFill="1" applyBorder="1" applyAlignment="1">
      <alignment horizontal="left" vertical="top" wrapText="1"/>
    </xf>
    <xf numFmtId="0" fontId="14" fillId="2" borderId="6" xfId="0" applyFont="1" applyFill="1" applyBorder="1" applyAlignment="1">
      <alignment horizontal="left" vertical="top"/>
    </xf>
    <xf numFmtId="0" fontId="14" fillId="2" borderId="7" xfId="0" applyFont="1" applyFill="1" applyBorder="1" applyAlignment="1">
      <alignment horizontal="left" vertical="top"/>
    </xf>
    <xf numFmtId="0" fontId="15" fillId="2" borderId="3" xfId="0" applyFont="1" applyFill="1" applyBorder="1"/>
    <xf numFmtId="0" fontId="15" fillId="2" borderId="24" xfId="0" applyFont="1" applyFill="1" applyBorder="1"/>
    <xf numFmtId="0" fontId="15" fillId="2" borderId="25" xfId="0" applyFont="1" applyFill="1" applyBorder="1"/>
    <xf numFmtId="0" fontId="14" fillId="0" borderId="18" xfId="0" applyFont="1" applyBorder="1" applyAlignment="1">
      <alignment horizontal="left" wrapText="1"/>
    </xf>
    <xf numFmtId="0" fontId="14" fillId="0" borderId="6" xfId="0" applyFont="1" applyBorder="1" applyAlignment="1">
      <alignment horizontal="left" wrapText="1"/>
    </xf>
    <xf numFmtId="0" fontId="14" fillId="0" borderId="21" xfId="0" applyFont="1" applyBorder="1" applyAlignment="1">
      <alignment horizontal="left" wrapText="1"/>
    </xf>
    <xf numFmtId="0" fontId="1" fillId="0" borderId="24" xfId="0" applyFont="1" applyBorder="1" applyAlignment="1">
      <alignment horizontal="left" wrapText="1"/>
    </xf>
    <xf numFmtId="0" fontId="0" fillId="0" borderId="24" xfId="0" applyBorder="1" applyAlignment="1">
      <alignment horizontal="left" wrapText="1"/>
    </xf>
    <xf numFmtId="0" fontId="13" fillId="0" borderId="0" xfId="0" applyFont="1"/>
    <xf numFmtId="0" fontId="14" fillId="0" borderId="0" xfId="0" applyFont="1"/>
    <xf numFmtId="172" fontId="0" fillId="0" borderId="31" xfId="1" applyNumberFormat="1" applyFont="1" applyBorder="1"/>
    <xf numFmtId="172" fontId="0" fillId="0" borderId="32" xfId="1" applyNumberFormat="1" applyFont="1" applyBorder="1"/>
    <xf numFmtId="172" fontId="0" fillId="0" borderId="29" xfId="1" applyNumberFormat="1" applyFont="1" applyBorder="1"/>
    <xf numFmtId="172" fontId="0" fillId="0" borderId="1" xfId="1" applyNumberFormat="1" applyFont="1" applyBorder="1"/>
    <xf numFmtId="172" fontId="0" fillId="0" borderId="0" xfId="1" applyNumberFormat="1" applyFont="1" applyBorder="1"/>
    <xf numFmtId="172" fontId="0" fillId="0" borderId="0" xfId="0" applyNumberFormat="1"/>
    <xf numFmtId="1" fontId="1" fillId="0" borderId="0" xfId="1" applyNumberFormat="1" applyFont="1" applyBorder="1"/>
    <xf numFmtId="2" fontId="0" fillId="0" borderId="0" xfId="0" applyNumberFormat="1"/>
  </cellXfs>
  <cellStyles count="3">
    <cellStyle name="Komma" xfId="1" builtinId="3"/>
    <cellStyle name="Link" xfId="2"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probas.umweltbundesamt.de/" TargetMode="External"/><Relationship Id="rId1" Type="http://schemas.openxmlformats.org/officeDocument/2006/relationships/hyperlink" Target="http://www.gemis.d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indexed="10"/>
  </sheetPr>
  <dimension ref="A1:I33"/>
  <sheetViews>
    <sheetView workbookViewId="0"/>
  </sheetViews>
  <sheetFormatPr baseColWidth="10" defaultColWidth="11.42578125" defaultRowHeight="12.75" x14ac:dyDescent="0.2"/>
  <cols>
    <col min="1" max="4" width="11.42578125" style="98"/>
    <col min="5" max="5" width="19.140625" style="98" customWidth="1"/>
    <col min="6" max="6" width="15" style="98" customWidth="1"/>
    <col min="7" max="7" width="7.85546875" style="98" customWidth="1"/>
    <col min="8" max="8" width="18.42578125" style="98" customWidth="1"/>
    <col min="9" max="9" width="12.5703125" style="98" customWidth="1"/>
    <col min="10" max="10" width="16.5703125" style="98" customWidth="1"/>
    <col min="11" max="16384" width="11.42578125" style="98"/>
  </cols>
  <sheetData>
    <row r="1" spans="1:9" ht="21" x14ac:dyDescent="0.35">
      <c r="A1" s="125" t="s">
        <v>211</v>
      </c>
    </row>
    <row r="2" spans="1:9" ht="21" x14ac:dyDescent="0.35">
      <c r="A2" s="115"/>
    </row>
    <row r="3" spans="1:9" ht="21" x14ac:dyDescent="0.35">
      <c r="A3" s="115" t="s">
        <v>212</v>
      </c>
      <c r="B3" s="124"/>
      <c r="C3" s="124"/>
      <c r="D3" s="124"/>
      <c r="E3" s="124"/>
      <c r="F3" s="125" t="s">
        <v>318</v>
      </c>
      <c r="G3" s="124"/>
      <c r="H3" s="125" t="s">
        <v>204</v>
      </c>
      <c r="I3" s="126">
        <v>45992</v>
      </c>
    </row>
    <row r="4" spans="1:9" ht="12" customHeight="1" x14ac:dyDescent="0.2"/>
    <row r="5" spans="1:9" s="99" customFormat="1" ht="15.75" x14ac:dyDescent="0.25">
      <c r="A5" s="99" t="s">
        <v>171</v>
      </c>
    </row>
    <row r="6" spans="1:9" s="99" customFormat="1" ht="15.75" x14ac:dyDescent="0.25">
      <c r="A6" s="99" t="s">
        <v>201</v>
      </c>
    </row>
    <row r="7" spans="1:9" s="99" customFormat="1" ht="15.75" x14ac:dyDescent="0.25">
      <c r="A7" s="99" t="s">
        <v>208</v>
      </c>
    </row>
    <row r="8" spans="1:9" s="99" customFormat="1" ht="15.75" x14ac:dyDescent="0.25">
      <c r="A8" s="99" t="s">
        <v>71</v>
      </c>
    </row>
    <row r="9" spans="1:9" s="99" customFormat="1" ht="15.75" x14ac:dyDescent="0.25">
      <c r="A9" s="99" t="s">
        <v>209</v>
      </c>
    </row>
    <row r="10" spans="1:9" s="99" customFormat="1" ht="15.75" x14ac:dyDescent="0.25">
      <c r="A10" s="99" t="s">
        <v>59</v>
      </c>
    </row>
    <row r="11" spans="1:9" s="99" customFormat="1" ht="15.75" x14ac:dyDescent="0.25">
      <c r="A11" s="99" t="s">
        <v>60</v>
      </c>
    </row>
    <row r="12" spans="1:9" s="99" customFormat="1" ht="15.75" x14ac:dyDescent="0.25">
      <c r="A12" s="100" t="s">
        <v>172</v>
      </c>
    </row>
    <row r="13" spans="1:9" s="99" customFormat="1" ht="15.75" x14ac:dyDescent="0.25">
      <c r="A13" s="99" t="s">
        <v>74</v>
      </c>
    </row>
    <row r="14" spans="1:9" s="99" customFormat="1" ht="15.75" x14ac:dyDescent="0.25">
      <c r="A14" s="99" t="s">
        <v>75</v>
      </c>
    </row>
    <row r="15" spans="1:9" s="99" customFormat="1" ht="15.75" x14ac:dyDescent="0.25">
      <c r="A15" s="99" t="s">
        <v>173</v>
      </c>
    </row>
    <row r="16" spans="1:9" s="99" customFormat="1" ht="18.75" x14ac:dyDescent="0.35">
      <c r="A16" s="99" t="s">
        <v>241</v>
      </c>
    </row>
    <row r="17" spans="1:1" s="99" customFormat="1" ht="18.75" x14ac:dyDescent="0.35">
      <c r="A17" s="99" t="s">
        <v>174</v>
      </c>
    </row>
    <row r="18" spans="1:1" s="99" customFormat="1" ht="15.75" x14ac:dyDescent="0.25">
      <c r="A18" s="99" t="s">
        <v>202</v>
      </c>
    </row>
    <row r="19" spans="1:1" s="99" customFormat="1" ht="15.75" x14ac:dyDescent="0.25"/>
    <row r="20" spans="1:1" s="99" customFormat="1" ht="15.75" x14ac:dyDescent="0.25">
      <c r="A20" s="100" t="s">
        <v>210</v>
      </c>
    </row>
    <row r="21" spans="1:1" s="99" customFormat="1" ht="15.75" x14ac:dyDescent="0.25">
      <c r="A21" s="99" t="s">
        <v>0</v>
      </c>
    </row>
    <row r="22" spans="1:1" s="99" customFormat="1" ht="15.75" x14ac:dyDescent="0.25">
      <c r="A22" s="99" t="s">
        <v>175</v>
      </c>
    </row>
    <row r="23" spans="1:1" s="99" customFormat="1" ht="15.75" x14ac:dyDescent="0.25">
      <c r="A23" s="100" t="s">
        <v>176</v>
      </c>
    </row>
    <row r="24" spans="1:1" s="99" customFormat="1" ht="15.75" x14ac:dyDescent="0.25">
      <c r="A24" s="99" t="s">
        <v>177</v>
      </c>
    </row>
    <row r="25" spans="1:1" s="99" customFormat="1" ht="15.75" x14ac:dyDescent="0.25">
      <c r="A25" s="99" t="s">
        <v>178</v>
      </c>
    </row>
    <row r="26" spans="1:1" s="99" customFormat="1" ht="15.75" x14ac:dyDescent="0.25">
      <c r="A26" s="99" t="s">
        <v>72</v>
      </c>
    </row>
    <row r="27" spans="1:1" s="99" customFormat="1" ht="15.75" x14ac:dyDescent="0.25">
      <c r="A27" s="99" t="s">
        <v>73</v>
      </c>
    </row>
    <row r="28" spans="1:1" s="99" customFormat="1" ht="15.75" x14ac:dyDescent="0.25">
      <c r="A28" s="99" t="s">
        <v>61</v>
      </c>
    </row>
    <row r="29" spans="1:1" s="99" customFormat="1" ht="15.75" x14ac:dyDescent="0.25">
      <c r="A29" s="99" t="s">
        <v>62</v>
      </c>
    </row>
    <row r="30" spans="1:1" s="99" customFormat="1" ht="15.75" x14ac:dyDescent="0.25">
      <c r="A30" s="99" t="s">
        <v>63</v>
      </c>
    </row>
    <row r="31" spans="1:1" s="99" customFormat="1" ht="15.75" x14ac:dyDescent="0.25">
      <c r="A31" s="99" t="s">
        <v>64</v>
      </c>
    </row>
    <row r="32" spans="1:1" s="99" customFormat="1" ht="15.75" x14ac:dyDescent="0.25"/>
    <row r="33" s="99" customFormat="1" ht="15.75" x14ac:dyDescent="0.25"/>
  </sheetData>
  <phoneticPr fontId="0" type="noConversion"/>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2">
    <tabColor indexed="51"/>
  </sheetPr>
  <dimension ref="A1:T146"/>
  <sheetViews>
    <sheetView workbookViewId="0">
      <selection activeCell="A31" sqref="A31"/>
    </sheetView>
  </sheetViews>
  <sheetFormatPr baseColWidth="10" defaultColWidth="11.42578125" defaultRowHeight="12.75" x14ac:dyDescent="0.2"/>
  <cols>
    <col min="1" max="1" width="39.85546875" customWidth="1"/>
    <col min="2" max="2" width="18.140625" customWidth="1"/>
    <col min="3" max="3" width="15.5703125" customWidth="1"/>
    <col min="4" max="4" width="16" customWidth="1"/>
    <col min="5" max="5" width="13.5703125" customWidth="1"/>
    <col min="6" max="6" width="14.42578125" customWidth="1"/>
    <col min="7" max="7" width="20.140625" customWidth="1"/>
    <col min="8" max="10" width="11.5703125" bestFit="1" customWidth="1"/>
  </cols>
  <sheetData>
    <row r="1" spans="1:11" ht="15.75" customHeight="1" x14ac:dyDescent="0.25">
      <c r="A1" s="123" t="str">
        <f>"Ergebnisse aus GEMIS "&amp;Einführung!F3</f>
        <v>Ergebnisse aus GEMIS Version 5.2</v>
      </c>
      <c r="B1" s="2"/>
      <c r="C1" s="13" t="s">
        <v>102</v>
      </c>
      <c r="D1" s="2"/>
      <c r="E1" s="2"/>
      <c r="F1" s="2"/>
      <c r="G1" s="2"/>
    </row>
    <row r="2" spans="1:11" x14ac:dyDescent="0.2">
      <c r="A2" s="1"/>
      <c r="B2" s="2"/>
      <c r="C2" s="2"/>
      <c r="D2" s="2"/>
      <c r="E2" s="2"/>
      <c r="F2" s="2"/>
      <c r="G2" s="2"/>
    </row>
    <row r="3" spans="1:11" ht="15" x14ac:dyDescent="0.25">
      <c r="A3" s="134" t="s">
        <v>31</v>
      </c>
      <c r="B3" s="345" t="s">
        <v>329</v>
      </c>
      <c r="C3" s="346"/>
      <c r="D3" s="346"/>
      <c r="E3" s="346"/>
      <c r="F3" s="346"/>
      <c r="G3" s="347"/>
      <c r="H3" s="135"/>
    </row>
    <row r="4" spans="1:11" ht="51.75" customHeight="1" x14ac:dyDescent="0.2">
      <c r="A4" s="136" t="s">
        <v>32</v>
      </c>
      <c r="B4" s="339" t="s">
        <v>327</v>
      </c>
      <c r="C4" s="340"/>
      <c r="D4" s="340"/>
      <c r="E4" s="340"/>
      <c r="F4" s="340"/>
      <c r="G4" s="341"/>
      <c r="H4" s="137"/>
      <c r="I4" s="12"/>
      <c r="J4" s="12"/>
      <c r="K4" s="12"/>
    </row>
    <row r="5" spans="1:11" ht="15" x14ac:dyDescent="0.25">
      <c r="A5" s="138" t="s">
        <v>33</v>
      </c>
      <c r="B5" s="323" t="s">
        <v>34</v>
      </c>
      <c r="C5" s="324"/>
      <c r="D5" s="324"/>
      <c r="E5" s="324"/>
      <c r="F5" s="324"/>
      <c r="G5" s="325"/>
      <c r="H5" s="135"/>
    </row>
    <row r="6" spans="1:11" ht="17.25" customHeight="1" x14ac:dyDescent="0.25">
      <c r="A6" s="139"/>
      <c r="B6" s="326"/>
      <c r="C6" s="327"/>
      <c r="D6" s="327"/>
      <c r="E6" s="327"/>
      <c r="F6" s="327"/>
      <c r="G6" s="328"/>
      <c r="H6" s="140"/>
      <c r="J6" s="5"/>
    </row>
    <row r="7" spans="1:11" ht="15.75" thickBot="1" x14ac:dyDescent="0.3">
      <c r="A7" s="141"/>
      <c r="B7" s="142"/>
      <c r="C7" s="141"/>
      <c r="D7" s="141"/>
      <c r="E7" s="141"/>
      <c r="F7" s="141"/>
      <c r="G7" s="141"/>
      <c r="H7" s="140"/>
      <c r="J7" s="3"/>
    </row>
    <row r="8" spans="1:11" ht="15.75" thickBot="1" x14ac:dyDescent="0.3">
      <c r="A8" s="143" t="s">
        <v>35</v>
      </c>
      <c r="B8" s="330" t="s">
        <v>36</v>
      </c>
      <c r="C8" s="330"/>
      <c r="D8" s="330"/>
      <c r="E8" s="330"/>
      <c r="F8" s="330"/>
      <c r="G8" s="330"/>
      <c r="H8" s="143" t="s">
        <v>37</v>
      </c>
    </row>
    <row r="9" spans="1:11" ht="15" x14ac:dyDescent="0.25">
      <c r="A9" s="144" t="s">
        <v>118</v>
      </c>
      <c r="B9" s="350" t="s">
        <v>203</v>
      </c>
      <c r="C9" s="350"/>
      <c r="D9" s="350"/>
      <c r="E9" s="350"/>
      <c r="F9" s="350"/>
      <c r="G9" s="350"/>
      <c r="H9" s="145">
        <v>2020</v>
      </c>
      <c r="J9" s="3"/>
    </row>
    <row r="10" spans="1:11" ht="13.5" customHeight="1" x14ac:dyDescent="0.25">
      <c r="A10" s="146" t="s">
        <v>232</v>
      </c>
      <c r="B10" s="338" t="s">
        <v>328</v>
      </c>
      <c r="C10" s="338"/>
      <c r="D10" s="338"/>
      <c r="E10" s="338"/>
      <c r="F10" s="338"/>
      <c r="G10" s="338"/>
      <c r="H10" s="132">
        <f>+H9</f>
        <v>2020</v>
      </c>
      <c r="J10" s="5"/>
    </row>
    <row r="11" spans="1:11" ht="15" x14ac:dyDescent="0.25">
      <c r="A11" s="146" t="s">
        <v>119</v>
      </c>
      <c r="B11" s="338" t="s">
        <v>2</v>
      </c>
      <c r="C11" s="338"/>
      <c r="D11" s="338"/>
      <c r="E11" s="338"/>
      <c r="F11" s="338"/>
      <c r="G11" s="338"/>
      <c r="H11" s="132">
        <f t="shared" ref="H11:H28" si="0">+H10</f>
        <v>2020</v>
      </c>
      <c r="J11" s="3"/>
    </row>
    <row r="12" spans="1:11" ht="15" x14ac:dyDescent="0.25">
      <c r="A12" s="146" t="s">
        <v>169</v>
      </c>
      <c r="B12" s="338" t="s">
        <v>150</v>
      </c>
      <c r="C12" s="338"/>
      <c r="D12" s="338"/>
      <c r="E12" s="338"/>
      <c r="F12" s="338"/>
      <c r="G12" s="338"/>
      <c r="H12" s="132">
        <f t="shared" si="0"/>
        <v>2020</v>
      </c>
      <c r="J12" s="3"/>
    </row>
    <row r="13" spans="1:11" ht="15" x14ac:dyDescent="0.25">
      <c r="A13" s="146" t="s">
        <v>120</v>
      </c>
      <c r="B13" s="338" t="s">
        <v>3</v>
      </c>
      <c r="C13" s="338"/>
      <c r="D13" s="338"/>
      <c r="E13" s="338"/>
      <c r="F13" s="338"/>
      <c r="G13" s="338"/>
      <c r="H13" s="132">
        <f t="shared" si="0"/>
        <v>2020</v>
      </c>
    </row>
    <row r="14" spans="1:11" ht="15" x14ac:dyDescent="0.25">
      <c r="A14" s="146" t="s">
        <v>121</v>
      </c>
      <c r="B14" s="338" t="s">
        <v>4</v>
      </c>
      <c r="C14" s="338"/>
      <c r="D14" s="338"/>
      <c r="E14" s="338"/>
      <c r="F14" s="338"/>
      <c r="G14" s="338"/>
      <c r="H14" s="132">
        <f t="shared" si="0"/>
        <v>2020</v>
      </c>
    </row>
    <row r="15" spans="1:11" ht="15" x14ac:dyDescent="0.25">
      <c r="A15" s="146" t="s">
        <v>122</v>
      </c>
      <c r="B15" s="338" t="s">
        <v>5</v>
      </c>
      <c r="C15" s="338"/>
      <c r="D15" s="338"/>
      <c r="E15" s="338"/>
      <c r="F15" s="338"/>
      <c r="G15" s="338"/>
      <c r="H15" s="132">
        <f t="shared" si="0"/>
        <v>2020</v>
      </c>
    </row>
    <row r="16" spans="1:11" ht="15" x14ac:dyDescent="0.25">
      <c r="A16" s="146" t="s">
        <v>123</v>
      </c>
      <c r="B16" s="338" t="s">
        <v>6</v>
      </c>
      <c r="C16" s="338"/>
      <c r="D16" s="338"/>
      <c r="E16" s="338"/>
      <c r="F16" s="338"/>
      <c r="G16" s="338"/>
      <c r="H16" s="132">
        <f t="shared" si="0"/>
        <v>2020</v>
      </c>
      <c r="I16" s="6"/>
    </row>
    <row r="17" spans="1:12" ht="15" x14ac:dyDescent="0.25">
      <c r="A17" s="146" t="s">
        <v>22</v>
      </c>
      <c r="B17" s="338" t="s">
        <v>151</v>
      </c>
      <c r="C17" s="338"/>
      <c r="D17" s="338"/>
      <c r="E17" s="338"/>
      <c r="F17" s="338"/>
      <c r="G17" s="338"/>
      <c r="H17" s="132">
        <f t="shared" si="0"/>
        <v>2020</v>
      </c>
    </row>
    <row r="18" spans="1:12" ht="15" x14ac:dyDescent="0.25">
      <c r="A18" s="146" t="s">
        <v>124</v>
      </c>
      <c r="B18" s="338" t="s">
        <v>7</v>
      </c>
      <c r="C18" s="338"/>
      <c r="D18" s="338"/>
      <c r="E18" s="338"/>
      <c r="F18" s="338"/>
      <c r="G18" s="338"/>
      <c r="H18" s="132">
        <f t="shared" si="0"/>
        <v>2020</v>
      </c>
      <c r="L18" s="6"/>
    </row>
    <row r="19" spans="1:12" ht="15" x14ac:dyDescent="0.25">
      <c r="A19" s="146" t="s">
        <v>125</v>
      </c>
      <c r="B19" s="338" t="s">
        <v>15</v>
      </c>
      <c r="C19" s="338"/>
      <c r="D19" s="338"/>
      <c r="E19" s="338"/>
      <c r="F19" s="338"/>
      <c r="G19" s="338"/>
      <c r="H19" s="132">
        <f t="shared" si="0"/>
        <v>2020</v>
      </c>
      <c r="K19" s="6"/>
    </row>
    <row r="20" spans="1:12" ht="15" x14ac:dyDescent="0.25">
      <c r="A20" s="146" t="s">
        <v>272</v>
      </c>
      <c r="B20" s="338" t="s">
        <v>8</v>
      </c>
      <c r="C20" s="338"/>
      <c r="D20" s="338"/>
      <c r="E20" s="338"/>
      <c r="F20" s="338"/>
      <c r="G20" s="338"/>
      <c r="H20" s="132">
        <f t="shared" si="0"/>
        <v>2020</v>
      </c>
    </row>
    <row r="21" spans="1:12" ht="15" x14ac:dyDescent="0.25">
      <c r="A21" s="146" t="s">
        <v>126</v>
      </c>
      <c r="B21" s="338" t="s">
        <v>9</v>
      </c>
      <c r="C21" s="338"/>
      <c r="D21" s="338"/>
      <c r="E21" s="338"/>
      <c r="F21" s="338"/>
      <c r="G21" s="338"/>
      <c r="H21" s="132">
        <f t="shared" si="0"/>
        <v>2020</v>
      </c>
    </row>
    <row r="22" spans="1:12" ht="15" x14ac:dyDescent="0.25">
      <c r="A22" s="146" t="s">
        <v>127</v>
      </c>
      <c r="B22" s="338" t="s">
        <v>10</v>
      </c>
      <c r="C22" s="338"/>
      <c r="D22" s="338"/>
      <c r="E22" s="338"/>
      <c r="F22" s="338"/>
      <c r="G22" s="338"/>
      <c r="H22" s="132">
        <f t="shared" si="0"/>
        <v>2020</v>
      </c>
    </row>
    <row r="23" spans="1:12" ht="15" x14ac:dyDescent="0.25">
      <c r="A23" s="146" t="s">
        <v>128</v>
      </c>
      <c r="B23" s="338" t="s">
        <v>11</v>
      </c>
      <c r="C23" s="338"/>
      <c r="D23" s="338"/>
      <c r="E23" s="338"/>
      <c r="F23" s="338"/>
      <c r="G23" s="338"/>
      <c r="H23" s="132">
        <f t="shared" si="0"/>
        <v>2020</v>
      </c>
    </row>
    <row r="24" spans="1:12" ht="15" x14ac:dyDescent="0.25">
      <c r="A24" s="146" t="s">
        <v>129</v>
      </c>
      <c r="B24" s="338" t="s">
        <v>12</v>
      </c>
      <c r="C24" s="338"/>
      <c r="D24" s="338"/>
      <c r="E24" s="338"/>
      <c r="F24" s="338"/>
      <c r="G24" s="338"/>
      <c r="H24" s="132">
        <f t="shared" si="0"/>
        <v>2020</v>
      </c>
    </row>
    <row r="25" spans="1:12" ht="15" x14ac:dyDescent="0.25">
      <c r="A25" s="148" t="s">
        <v>130</v>
      </c>
      <c r="B25" s="338" t="s">
        <v>13</v>
      </c>
      <c r="C25" s="338"/>
      <c r="D25" s="338"/>
      <c r="E25" s="338"/>
      <c r="F25" s="338"/>
      <c r="G25" s="338"/>
      <c r="H25" s="132">
        <f t="shared" si="0"/>
        <v>2020</v>
      </c>
    </row>
    <row r="26" spans="1:12" ht="15" x14ac:dyDescent="0.25">
      <c r="A26" s="148" t="s">
        <v>131</v>
      </c>
      <c r="B26" s="338" t="s">
        <v>16</v>
      </c>
      <c r="C26" s="338"/>
      <c r="D26" s="338"/>
      <c r="E26" s="338"/>
      <c r="F26" s="338"/>
      <c r="G26" s="338"/>
      <c r="H26" s="132">
        <f t="shared" si="0"/>
        <v>2020</v>
      </c>
    </row>
    <row r="27" spans="1:12" ht="15" x14ac:dyDescent="0.25">
      <c r="A27" s="148" t="s">
        <v>132</v>
      </c>
      <c r="B27" s="338" t="s">
        <v>17</v>
      </c>
      <c r="C27" s="338"/>
      <c r="D27" s="338"/>
      <c r="E27" s="338"/>
      <c r="F27" s="338"/>
      <c r="G27" s="338"/>
      <c r="H27" s="132">
        <f t="shared" si="0"/>
        <v>2020</v>
      </c>
    </row>
    <row r="28" spans="1:12" ht="15.75" thickBot="1" x14ac:dyDescent="0.3">
      <c r="A28" s="149" t="s">
        <v>362</v>
      </c>
      <c r="B28" s="372" t="s">
        <v>14</v>
      </c>
      <c r="C28" s="372"/>
      <c r="D28" s="372"/>
      <c r="E28" s="372"/>
      <c r="F28" s="372"/>
      <c r="G28" s="372"/>
      <c r="H28" s="132">
        <f t="shared" si="0"/>
        <v>2020</v>
      </c>
    </row>
    <row r="29" spans="1:12" ht="13.5" thickBot="1" x14ac:dyDescent="0.25">
      <c r="B29" s="2"/>
      <c r="C29" s="2"/>
      <c r="D29" s="2"/>
      <c r="E29" s="2"/>
      <c r="F29" s="2"/>
      <c r="G29" s="2"/>
    </row>
    <row r="30" spans="1:12" ht="14.25" x14ac:dyDescent="0.25">
      <c r="A30" s="32" t="s">
        <v>38</v>
      </c>
      <c r="B30" s="30" t="s">
        <v>39</v>
      </c>
      <c r="C30" s="21"/>
      <c r="D30" s="21"/>
      <c r="E30" s="22"/>
      <c r="G30" s="2"/>
    </row>
    <row r="31" spans="1:12" ht="15" thickBot="1" x14ac:dyDescent="0.3">
      <c r="A31" s="33" t="str">
        <f>"Option [g/kWh]"</f>
        <v>Option [g/kWh]</v>
      </c>
      <c r="B31" s="31" t="s">
        <v>40</v>
      </c>
      <c r="C31" s="23" t="s">
        <v>41</v>
      </c>
      <c r="D31" s="23" t="s">
        <v>42</v>
      </c>
      <c r="E31" s="24" t="s">
        <v>43</v>
      </c>
      <c r="G31" s="2"/>
    </row>
    <row r="32" spans="1:12" ht="14.25" customHeight="1" x14ac:dyDescent="0.2">
      <c r="A32" s="37" t="str">
        <f>+A9</f>
        <v>Stromnetz-lokal</v>
      </c>
      <c r="B32" s="93">
        <v>0.54842270053143061</v>
      </c>
      <c r="C32" s="94">
        <v>0.16764995830760906</v>
      </c>
      <c r="D32" s="94">
        <v>0.34185617014297298</v>
      </c>
      <c r="E32" s="73">
        <v>2.6772831416090059E-2</v>
      </c>
      <c r="F32" s="8"/>
    </row>
    <row r="33" spans="1:7" ht="14.25" customHeight="1" x14ac:dyDescent="0.2">
      <c r="A33" s="34" t="str">
        <f>+A10</f>
        <v>Strom-KW-Park mix</v>
      </c>
      <c r="B33" s="95">
        <v>0.52842875925931543</v>
      </c>
      <c r="C33" s="84">
        <v>0.16020624779104567</v>
      </c>
      <c r="D33" s="84">
        <v>0.32982374872949566</v>
      </c>
      <c r="E33" s="74">
        <v>2.4316584335632087E-2</v>
      </c>
      <c r="F33" s="8"/>
    </row>
    <row r="34" spans="1:7" x14ac:dyDescent="0.2">
      <c r="A34" s="34" t="str">
        <f>+A11</f>
        <v>Import-Steinkohle-Kraftwerk</v>
      </c>
      <c r="B34" s="95">
        <v>0.60353475794237754</v>
      </c>
      <c r="C34" s="84">
        <v>0.19057835720719465</v>
      </c>
      <c r="D34" s="84">
        <v>0.57836682842306164</v>
      </c>
      <c r="E34" s="74">
        <v>3.4873172414575847E-2</v>
      </c>
      <c r="F34" s="8"/>
      <c r="G34" s="8"/>
    </row>
    <row r="35" spans="1:7" x14ac:dyDescent="0.2">
      <c r="A35" s="34" t="str">
        <f>+A12</f>
        <v>Braunkohle-Kraftwerk</v>
      </c>
      <c r="B35" s="95">
        <v>0.45232301237576167</v>
      </c>
      <c r="C35" s="84">
        <v>0.18768592562096748</v>
      </c>
      <c r="D35" s="84">
        <v>0.3614413762116534</v>
      </c>
      <c r="E35" s="74">
        <v>4.1014571285408974E-2</v>
      </c>
      <c r="F35" s="8"/>
      <c r="G35" s="8"/>
    </row>
    <row r="36" spans="1:7" x14ac:dyDescent="0.2">
      <c r="A36" s="34" t="str">
        <f t="shared" ref="A36:A51" si="1">+A13</f>
        <v>Erdgas-GuD-Kraftwerk</v>
      </c>
      <c r="B36" s="95">
        <v>0.2707107894645811</v>
      </c>
      <c r="C36" s="84">
        <v>5.6637434210646031E-3</v>
      </c>
      <c r="D36" s="84">
        <v>0.38016646689622752</v>
      </c>
      <c r="E36" s="74">
        <v>8.0336506042963541E-3</v>
      </c>
      <c r="F36" s="8"/>
      <c r="G36" s="8"/>
    </row>
    <row r="37" spans="1:7" x14ac:dyDescent="0.2">
      <c r="A37" s="34" t="str">
        <f t="shared" si="1"/>
        <v>Erdgas-BHKW 50 kW</v>
      </c>
      <c r="B37" s="95">
        <v>0.41985236065281878</v>
      </c>
      <c r="C37" s="84">
        <v>1.2419432641100557E-2</v>
      </c>
      <c r="D37" s="84">
        <v>0.58401342927289179</v>
      </c>
      <c r="E37" s="74">
        <v>1.8622172021454473E-2</v>
      </c>
      <c r="F37" s="8"/>
      <c r="G37" s="8"/>
    </row>
    <row r="38" spans="1:7" x14ac:dyDescent="0.2">
      <c r="A38" s="34" t="str">
        <f t="shared" si="1"/>
        <v>Erdgas-BHKW 500 kW</v>
      </c>
      <c r="B38" s="95">
        <v>0.22989625943281039</v>
      </c>
      <c r="C38" s="84">
        <v>5.5402357366734906E-3</v>
      </c>
      <c r="D38" s="84">
        <v>0.32172486346117474</v>
      </c>
      <c r="E38" s="74">
        <v>1.4909994288983144E-2</v>
      </c>
      <c r="F38" s="8"/>
      <c r="G38" s="8"/>
    </row>
    <row r="39" spans="1:7" x14ac:dyDescent="0.2">
      <c r="A39" s="34" t="str">
        <f t="shared" si="1"/>
        <v>Erdgas-GuD-HKW 100 MW</v>
      </c>
      <c r="B39" s="95">
        <v>0.34100015205865025</v>
      </c>
      <c r="C39" s="84">
        <v>5.2840948153026314E-3</v>
      </c>
      <c r="D39" s="84">
        <v>0.48169793696340835</v>
      </c>
      <c r="E39" s="74">
        <v>7.5059431377028103E-3</v>
      </c>
      <c r="F39" s="8"/>
      <c r="G39" s="8"/>
    </row>
    <row r="40" spans="1:7" x14ac:dyDescent="0.2">
      <c r="A40" s="34" t="str">
        <f t="shared" si="1"/>
        <v>Atomkraftwerk (AKW)</v>
      </c>
      <c r="B40" s="95">
        <v>0.14116578883940528</v>
      </c>
      <c r="C40" s="84">
        <v>4.5539801880995406E-2</v>
      </c>
      <c r="D40" s="84">
        <v>0.12599325102283038</v>
      </c>
      <c r="E40" s="74">
        <v>1.5016946513492892E-2</v>
      </c>
      <c r="F40" s="8"/>
      <c r="G40" s="8"/>
    </row>
    <row r="41" spans="1:7" x14ac:dyDescent="0.2">
      <c r="A41" s="34" t="str">
        <f t="shared" si="1"/>
        <v>Wasser-Kraftwerk &gt; 10 MW</v>
      </c>
      <c r="B41" s="95">
        <v>6.8269771359229375E-3</v>
      </c>
      <c r="C41" s="84">
        <v>1.5808040750349057E-3</v>
      </c>
      <c r="D41" s="84">
        <v>7.4297262314512724E-3</v>
      </c>
      <c r="E41" s="74">
        <v>1.6016801455548801E-3</v>
      </c>
      <c r="F41" s="8"/>
      <c r="G41" s="8"/>
    </row>
    <row r="42" spans="1:7" x14ac:dyDescent="0.2">
      <c r="A42" s="34" t="str">
        <f t="shared" si="1"/>
        <v>Wind Park onshore</v>
      </c>
      <c r="B42" s="95">
        <v>2.2882211111215422E-2</v>
      </c>
      <c r="C42" s="84">
        <v>8.6412418958894226E-3</v>
      </c>
      <c r="D42" s="84">
        <v>2.005746593754857E-2</v>
      </c>
      <c r="E42" s="74">
        <v>7.6605754981647969E-3</v>
      </c>
      <c r="F42" s="8"/>
      <c r="G42" s="8"/>
    </row>
    <row r="43" spans="1:7" x14ac:dyDescent="0.2">
      <c r="A43" s="34" t="str">
        <f t="shared" si="1"/>
        <v>Wind Park offshore</v>
      </c>
      <c r="B43" s="95">
        <v>1.2594100028682678E-2</v>
      </c>
      <c r="C43" s="84">
        <v>5.3598719946064792E-3</v>
      </c>
      <c r="D43" s="84">
        <v>1.0185875651826054E-2</v>
      </c>
      <c r="E43" s="74">
        <v>4.6677248172150056E-3</v>
      </c>
      <c r="F43" s="8"/>
      <c r="G43" s="8"/>
    </row>
    <row r="44" spans="1:7" x14ac:dyDescent="0.2">
      <c r="A44" s="34" t="str">
        <f t="shared" si="1"/>
        <v>Solar-PV (polykristallin)</v>
      </c>
      <c r="B44" s="95">
        <v>7.5414834542030615E-2</v>
      </c>
      <c r="C44" s="84">
        <v>3.7045295735470996E-2</v>
      </c>
      <c r="D44" s="84">
        <v>4.8188544898845734E-2</v>
      </c>
      <c r="E44" s="74">
        <v>1.6341718800222171E-2</v>
      </c>
      <c r="F44" s="8"/>
      <c r="G44" s="8"/>
    </row>
    <row r="45" spans="1:7" x14ac:dyDescent="0.2">
      <c r="A45" s="34" t="str">
        <f t="shared" si="1"/>
        <v>Geothermie (ORC)</v>
      </c>
      <c r="B45" s="95">
        <v>9.4402364463174598E-2</v>
      </c>
      <c r="C45" s="84">
        <v>2.8152775283210522E-2</v>
      </c>
      <c r="D45" s="84">
        <v>6.5025972371993229E-2</v>
      </c>
      <c r="E45" s="74">
        <v>8.2850239307458787E-3</v>
      </c>
      <c r="F45" s="8"/>
      <c r="G45" s="8"/>
    </row>
    <row r="46" spans="1:7" x14ac:dyDescent="0.2">
      <c r="A46" s="34" t="str">
        <f t="shared" si="1"/>
        <v>Deponiegas-GM</v>
      </c>
      <c r="B46" s="95">
        <v>0.53044258842048253</v>
      </c>
      <c r="C46" s="84">
        <v>0.21382440196896771</v>
      </c>
      <c r="D46" s="84">
        <v>0.45474683825403017</v>
      </c>
      <c r="E46" s="74">
        <v>3.0320124733056266E-3</v>
      </c>
      <c r="F46" s="8"/>
      <c r="G46" s="8"/>
    </row>
    <row r="47" spans="1:7" x14ac:dyDescent="0.2">
      <c r="A47" s="34" t="str">
        <f t="shared" si="1"/>
        <v>Klärgas-BHKW</v>
      </c>
      <c r="B47" s="95">
        <v>0.36774060450433255</v>
      </c>
      <c r="C47" s="84">
        <v>3.8726207048467901E-7</v>
      </c>
      <c r="D47" s="84">
        <v>0.52817149499413707</v>
      </c>
      <c r="E47" s="74">
        <v>1.7606178333734332E-2</v>
      </c>
      <c r="F47" s="8"/>
      <c r="G47" s="8"/>
    </row>
    <row r="48" spans="1:7" x14ac:dyDescent="0.2">
      <c r="A48" s="34" t="str">
        <f t="shared" si="1"/>
        <v>Biogas-Gülle-BHKW</v>
      </c>
      <c r="B48" s="95">
        <v>0.48508749048892319</v>
      </c>
      <c r="C48" s="84">
        <v>0.16581693438942971</v>
      </c>
      <c r="D48" s="84">
        <v>0.44564470581278509</v>
      </c>
      <c r="E48" s="74">
        <v>1.3833339183073882E-2</v>
      </c>
      <c r="F48" s="8"/>
      <c r="G48" s="8"/>
    </row>
    <row r="49" spans="1:20" x14ac:dyDescent="0.2">
      <c r="A49" s="34" t="str">
        <f t="shared" si="1"/>
        <v>Biogas-Mais-BHKW</v>
      </c>
      <c r="B49" s="95">
        <v>3.0844785412020199</v>
      </c>
      <c r="C49" s="84">
        <v>0.21940495306819666</v>
      </c>
      <c r="D49" s="84">
        <v>0.56912433335656953</v>
      </c>
      <c r="E49" s="74">
        <v>4.8661799554869038E-2</v>
      </c>
      <c r="F49" s="8"/>
      <c r="G49" s="8"/>
    </row>
    <row r="50" spans="1:20" x14ac:dyDescent="0.2">
      <c r="A50" s="34" t="str">
        <f t="shared" si="1"/>
        <v>Rapsöl-BHKW</v>
      </c>
      <c r="B50" s="95">
        <v>6.2795759221304177</v>
      </c>
      <c r="C50" s="84">
        <v>0.16165492981706117</v>
      </c>
      <c r="D50" s="84">
        <v>4.4306494593961991</v>
      </c>
      <c r="E50" s="74">
        <v>8.2171977697846246E-2</v>
      </c>
      <c r="F50" s="8"/>
      <c r="G50" s="8"/>
    </row>
    <row r="51" spans="1:20" x14ac:dyDescent="0.2">
      <c r="A51" s="34" t="str">
        <f t="shared" si="1"/>
        <v>Altholz-HKW</v>
      </c>
      <c r="B51" s="95">
        <v>0.39615446379621966</v>
      </c>
      <c r="C51" s="84">
        <v>1.8571847372946919E-2</v>
      </c>
      <c r="D51" s="84">
        <v>0.5296822505200649</v>
      </c>
      <c r="E51" s="74">
        <v>1.8699252326183767E-2</v>
      </c>
      <c r="F51" s="8"/>
      <c r="G51" s="8"/>
    </row>
    <row r="52" spans="1:20" ht="13.5" thickBot="1" x14ac:dyDescent="0.25">
      <c r="G52" s="8"/>
    </row>
    <row r="53" spans="1:20" ht="14.25" x14ac:dyDescent="0.25">
      <c r="A53" s="36" t="s">
        <v>44</v>
      </c>
      <c r="B53" s="30" t="s">
        <v>45</v>
      </c>
      <c r="C53" s="21"/>
      <c r="D53" s="21"/>
      <c r="E53" s="22"/>
      <c r="F53" s="9"/>
      <c r="G53" s="8"/>
    </row>
    <row r="54" spans="1:20" ht="15" thickBot="1" x14ac:dyDescent="0.3">
      <c r="A54" s="33" t="s">
        <v>68</v>
      </c>
      <c r="B54" s="31" t="s">
        <v>40</v>
      </c>
      <c r="C54" s="23" t="s">
        <v>46</v>
      </c>
      <c r="D54" s="23" t="s">
        <v>47</v>
      </c>
      <c r="E54" s="24" t="s">
        <v>48</v>
      </c>
      <c r="F54" s="9"/>
    </row>
    <row r="55" spans="1:20" ht="14.25" customHeight="1" x14ac:dyDescent="0.2">
      <c r="A55" s="37" t="str">
        <f>+A$9</f>
        <v>Stromnetz-lokal</v>
      </c>
      <c r="B55" s="87">
        <v>382.5131706308851</v>
      </c>
      <c r="C55" s="88">
        <v>366.00863438559895</v>
      </c>
      <c r="D55" s="43">
        <v>0.31051891083535477</v>
      </c>
      <c r="E55" s="73">
        <v>2.5973883380993872E-2</v>
      </c>
      <c r="F55" s="11"/>
    </row>
    <row r="56" spans="1:20" ht="14.25" customHeight="1" x14ac:dyDescent="0.2">
      <c r="A56" s="34" t="str">
        <f>+A10</f>
        <v>Strom-KW-Park mix</v>
      </c>
      <c r="B56" s="89">
        <v>370.49005083193634</v>
      </c>
      <c r="C56" s="90">
        <v>354.69630999957292</v>
      </c>
      <c r="D56" s="10">
        <v>0.29863643855937677</v>
      </c>
      <c r="E56" s="74">
        <v>2.5205980686286097E-2</v>
      </c>
      <c r="F56" s="11"/>
      <c r="G56" s="9"/>
    </row>
    <row r="57" spans="1:20" x14ac:dyDescent="0.2">
      <c r="A57" s="34" t="str">
        <f>+A11</f>
        <v>Import-Steinkohle-Kraftwerk</v>
      </c>
      <c r="B57" s="89">
        <v>880.23736692662635</v>
      </c>
      <c r="C57" s="90">
        <v>808.6001993153742</v>
      </c>
      <c r="D57" s="10">
        <v>2.0257476355400854</v>
      </c>
      <c r="E57" s="74">
        <v>4.097822398828567E-2</v>
      </c>
      <c r="F57" s="11"/>
      <c r="G57" s="11"/>
      <c r="S57" s="8"/>
      <c r="T57" s="8"/>
    </row>
    <row r="58" spans="1:20" x14ac:dyDescent="0.2">
      <c r="A58" s="34" t="str">
        <f>+A12</f>
        <v>Braunkohle-Kraftwerk</v>
      </c>
      <c r="B58" s="89">
        <v>995.93239215797371</v>
      </c>
      <c r="C58" s="90">
        <v>988.02699728900916</v>
      </c>
      <c r="D58" s="10">
        <v>2.6861951618639409E-2</v>
      </c>
      <c r="E58" s="74">
        <v>2.6790033453868524E-2</v>
      </c>
      <c r="F58" s="11"/>
      <c r="G58" s="11"/>
      <c r="S58" s="8"/>
      <c r="T58" s="8"/>
    </row>
    <row r="59" spans="1:20" x14ac:dyDescent="0.2">
      <c r="A59" s="34" t="str">
        <f t="shared" ref="A59:A65" si="2">+A13</f>
        <v>Erdgas-GuD-Kraftwerk</v>
      </c>
      <c r="B59" s="89">
        <v>377.56673337622027</v>
      </c>
      <c r="C59" s="90">
        <v>364.85832258328992</v>
      </c>
      <c r="D59" s="10">
        <v>0.31418171632761793</v>
      </c>
      <c r="E59" s="74">
        <v>1.2383550189415955E-2</v>
      </c>
      <c r="F59" s="11"/>
      <c r="G59" s="11"/>
      <c r="S59" s="8"/>
      <c r="T59" s="8"/>
    </row>
    <row r="60" spans="1:20" x14ac:dyDescent="0.2">
      <c r="A60" s="34" t="str">
        <f t="shared" si="2"/>
        <v>Erdgas-BHKW 50 kW</v>
      </c>
      <c r="B60" s="89">
        <v>439.78884794391405</v>
      </c>
      <c r="C60" s="90">
        <v>398.22459530626577</v>
      </c>
      <c r="D60" s="10">
        <v>1.2827259012739316</v>
      </c>
      <c r="E60" s="74">
        <v>1.163070152284963E-2</v>
      </c>
      <c r="F60" s="11"/>
      <c r="G60" s="11"/>
      <c r="S60" s="8"/>
      <c r="T60" s="8"/>
    </row>
    <row r="61" spans="1:20" x14ac:dyDescent="0.2">
      <c r="A61" s="34" t="str">
        <f t="shared" si="2"/>
        <v>Erdgas-BHKW 500 kW</v>
      </c>
      <c r="B61" s="89">
        <v>383.45722085657968</v>
      </c>
      <c r="C61" s="90">
        <v>370.11277819885578</v>
      </c>
      <c r="D61" s="10">
        <v>0.3674990233183969</v>
      </c>
      <c r="E61" s="74">
        <v>8.747757209349661E-3</v>
      </c>
      <c r="F61" s="11"/>
      <c r="G61" s="11"/>
      <c r="S61" s="8"/>
      <c r="T61" s="8"/>
    </row>
    <row r="62" spans="1:20" x14ac:dyDescent="0.2">
      <c r="A62" s="34" t="str">
        <f t="shared" si="2"/>
        <v>Erdgas-GuD-HKW 100 MW</v>
      </c>
      <c r="B62" s="89">
        <v>361.21994798092101</v>
      </c>
      <c r="C62" s="90">
        <v>347.79824674229712</v>
      </c>
      <c r="D62" s="10">
        <v>0.31135049485972394</v>
      </c>
      <c r="E62" s="74">
        <v>1.539602635712546E-2</v>
      </c>
      <c r="F62" s="11"/>
      <c r="G62" s="11"/>
      <c r="S62" s="8"/>
      <c r="T62" s="8"/>
    </row>
    <row r="63" spans="1:20" x14ac:dyDescent="0.2">
      <c r="A63" s="34" t="str">
        <f t="shared" si="2"/>
        <v>Atomkraftwerk (AKW)</v>
      </c>
      <c r="B63" s="89">
        <v>54.687647309456246</v>
      </c>
      <c r="C63" s="90">
        <v>51.958028002737457</v>
      </c>
      <c r="D63" s="10">
        <v>7.0662367899236356E-2</v>
      </c>
      <c r="E63" s="74">
        <v>2.286655233849882E-3</v>
      </c>
      <c r="F63" s="11"/>
      <c r="G63" s="11"/>
      <c r="S63" s="8"/>
      <c r="T63" s="8"/>
    </row>
    <row r="64" spans="1:20" x14ac:dyDescent="0.2">
      <c r="A64" s="34" t="str">
        <f t="shared" si="2"/>
        <v>Wasser-Kraftwerk &gt; 10 MW</v>
      </c>
      <c r="B64" s="89">
        <v>2.7820116186999004</v>
      </c>
      <c r="C64" s="90">
        <v>2.6404461218697213</v>
      </c>
      <c r="D64" s="10">
        <v>4.1545772293190416E-3</v>
      </c>
      <c r="E64" s="74">
        <v>6.313996590015724E-5</v>
      </c>
      <c r="F64" s="11"/>
      <c r="G64" s="11"/>
      <c r="S64" s="8"/>
      <c r="T64" s="8"/>
    </row>
    <row r="65" spans="1:20" x14ac:dyDescent="0.2">
      <c r="A65" s="34" t="str">
        <f t="shared" si="2"/>
        <v>Wind Park onshore</v>
      </c>
      <c r="B65" s="89">
        <v>9.060482001802562</v>
      </c>
      <c r="C65" s="90">
        <v>8.3819811612477881</v>
      </c>
      <c r="D65" s="10">
        <v>1.7145662289518068E-2</v>
      </c>
      <c r="E65" s="74">
        <v>1.6265635798254563E-4</v>
      </c>
      <c r="F65" s="11"/>
      <c r="G65" s="11"/>
      <c r="S65" s="8"/>
      <c r="T65" s="8"/>
    </row>
    <row r="66" spans="1:20" x14ac:dyDescent="0.2">
      <c r="A66" s="34" t="str">
        <f t="shared" ref="A66:A74" si="3">+A20</f>
        <v>Wind Park offshore</v>
      </c>
      <c r="B66" s="89">
        <v>4.7318689833727579</v>
      </c>
      <c r="C66" s="90">
        <v>4.3139345876012305</v>
      </c>
      <c r="D66" s="10">
        <v>1.0867287221411238E-2</v>
      </c>
      <c r="E66" s="74">
        <v>7.6052627269221682E-5</v>
      </c>
      <c r="F66" s="11"/>
      <c r="G66" s="11"/>
      <c r="S66" s="8"/>
      <c r="T66" s="8"/>
    </row>
    <row r="67" spans="1:20" x14ac:dyDescent="0.2">
      <c r="A67" s="34" t="str">
        <f t="shared" si="3"/>
        <v>Solar-PV (polykristallin)</v>
      </c>
      <c r="B67" s="89">
        <v>26.192336620161061</v>
      </c>
      <c r="C67" s="90">
        <v>23.540526008190277</v>
      </c>
      <c r="D67" s="10">
        <v>3.574444493264365E-2</v>
      </c>
      <c r="E67" s="74">
        <v>1.0105802045586171E-3</v>
      </c>
      <c r="F67" s="11"/>
      <c r="G67" s="11"/>
      <c r="S67" s="8"/>
      <c r="T67" s="8"/>
    </row>
    <row r="68" spans="1:20" x14ac:dyDescent="0.2">
      <c r="A68" s="34" t="str">
        <f t="shared" si="3"/>
        <v>Geothermie (ORC)</v>
      </c>
      <c r="B68" s="89">
        <v>62.880339184211167</v>
      </c>
      <c r="C68" s="90">
        <v>60.168979181735644</v>
      </c>
      <c r="D68" s="10">
        <v>5.4866842102667207E-2</v>
      </c>
      <c r="E68" s="74">
        <v>3.9303200288561E-3</v>
      </c>
      <c r="F68" s="11"/>
      <c r="G68" s="11"/>
      <c r="S68" s="8"/>
      <c r="T68" s="8"/>
    </row>
    <row r="69" spans="1:20" x14ac:dyDescent="0.2">
      <c r="A69" s="34" t="str">
        <f t="shared" si="3"/>
        <v>Deponiegas-GM</v>
      </c>
      <c r="B69" s="89">
        <v>2.501858388026335</v>
      </c>
      <c r="C69" s="90">
        <v>7.3917049977719417E-4</v>
      </c>
      <c r="D69" s="10">
        <v>3.032190264952547E-3</v>
      </c>
      <c r="E69" s="74">
        <v>9.0949188101893067E-3</v>
      </c>
      <c r="F69" s="11"/>
      <c r="G69" s="11"/>
      <c r="S69" s="8"/>
      <c r="T69" s="8"/>
    </row>
    <row r="70" spans="1:20" x14ac:dyDescent="0.2">
      <c r="A70" s="34" t="str">
        <f t="shared" si="3"/>
        <v>Klärgas-BHKW</v>
      </c>
      <c r="B70" s="89">
        <v>2.1313256871851198</v>
      </c>
      <c r="C70" s="90">
        <v>9.9929075431378321E-4</v>
      </c>
      <c r="D70" s="10">
        <v>8.8041051418629532E-3</v>
      </c>
      <c r="E70" s="74">
        <v>7.042276270266018E-3</v>
      </c>
      <c r="F70" s="11"/>
      <c r="G70" s="11"/>
      <c r="S70" s="8"/>
      <c r="T70" s="8"/>
    </row>
    <row r="71" spans="1:20" x14ac:dyDescent="0.2">
      <c r="A71" s="34" t="str">
        <f t="shared" si="3"/>
        <v>Biogas-Gülle-BHKW</v>
      </c>
      <c r="B71" s="89">
        <v>41.114861255952469</v>
      </c>
      <c r="C71" s="90">
        <v>26.686341782853674</v>
      </c>
      <c r="D71" s="10">
        <v>0.3724026076283673</v>
      </c>
      <c r="E71" s="74">
        <v>1.2023769644841144E-2</v>
      </c>
      <c r="F71" s="11"/>
      <c r="G71" s="11"/>
      <c r="S71" s="8"/>
      <c r="T71" s="8"/>
    </row>
    <row r="72" spans="1:20" x14ac:dyDescent="0.2">
      <c r="A72" s="34" t="str">
        <f t="shared" si="3"/>
        <v>Biogas-Mais-BHKW</v>
      </c>
      <c r="B72" s="89">
        <v>175.78220215379119</v>
      </c>
      <c r="C72" s="90">
        <v>53.453287202741187</v>
      </c>
      <c r="D72" s="10">
        <v>0.40089055889957886</v>
      </c>
      <c r="E72" s="74">
        <v>0.41596253548287171</v>
      </c>
      <c r="F72" s="11"/>
      <c r="G72" s="11"/>
      <c r="S72" s="8"/>
      <c r="T72" s="8"/>
    </row>
    <row r="73" spans="1:20" x14ac:dyDescent="0.2">
      <c r="A73" s="34" t="str">
        <f t="shared" si="3"/>
        <v>Rapsöl-BHKW</v>
      </c>
      <c r="B73" s="89">
        <v>232.71163256935438</v>
      </c>
      <c r="C73" s="90">
        <v>84.923082847784883</v>
      </c>
      <c r="D73" s="10">
        <v>0.10003469690915326</v>
      </c>
      <c r="E73" s="74">
        <v>0.5462137756653318</v>
      </c>
      <c r="G73" s="11"/>
      <c r="S73" s="8"/>
      <c r="T73" s="8"/>
    </row>
    <row r="74" spans="1:20" ht="13.5" thickBot="1" x14ac:dyDescent="0.25">
      <c r="A74" s="35" t="str">
        <f t="shared" si="3"/>
        <v>Altholz-HKW</v>
      </c>
      <c r="B74" s="91">
        <v>11.428656587839791</v>
      </c>
      <c r="C74" s="92">
        <v>7.3485246862809097</v>
      </c>
      <c r="D74" s="46">
        <v>3.0875977510596363E-2</v>
      </c>
      <c r="E74" s="75">
        <v>1.1776695380751521E-2</v>
      </c>
      <c r="F74" s="11"/>
      <c r="G74" s="11"/>
      <c r="S74" s="8"/>
      <c r="T74" s="8"/>
    </row>
    <row r="75" spans="1:20" ht="13.5" thickBot="1" x14ac:dyDescent="0.25">
      <c r="G75" s="11"/>
      <c r="S75" s="8"/>
      <c r="T75" s="8"/>
    </row>
    <row r="76" spans="1:20" x14ac:dyDescent="0.2">
      <c r="A76" s="41" t="s">
        <v>49</v>
      </c>
      <c r="B76" s="30"/>
      <c r="C76" s="21" t="s">
        <v>50</v>
      </c>
      <c r="D76" s="22" t="s">
        <v>51</v>
      </c>
      <c r="G76" s="11"/>
      <c r="S76" s="8"/>
      <c r="T76" s="8"/>
    </row>
    <row r="77" spans="1:20" ht="15" thickBot="1" x14ac:dyDescent="0.3">
      <c r="A77" s="33" t="s">
        <v>69</v>
      </c>
      <c r="B77" s="31" t="s">
        <v>52</v>
      </c>
      <c r="C77" s="23" t="s">
        <v>53</v>
      </c>
      <c r="D77" s="24" t="s">
        <v>53</v>
      </c>
    </row>
    <row r="78" spans="1:20" x14ac:dyDescent="0.2">
      <c r="A78" s="37" t="str">
        <f>+A9</f>
        <v>Stromnetz-lokal</v>
      </c>
      <c r="B78" s="42">
        <v>2.2526467435346649</v>
      </c>
      <c r="C78" s="43">
        <v>1.3705760668161862</v>
      </c>
      <c r="D78" s="26">
        <v>0.88207067671847861</v>
      </c>
    </row>
    <row r="79" spans="1:20" x14ac:dyDescent="0.2">
      <c r="A79" s="34" t="str">
        <f>+A10</f>
        <v>Strom-KW-Park mix</v>
      </c>
      <c r="B79" s="44">
        <v>2.1849728298423186</v>
      </c>
      <c r="C79" s="10">
        <v>1.3286815452814424</v>
      </c>
      <c r="D79" s="27">
        <v>0.85629128456087622</v>
      </c>
    </row>
    <row r="80" spans="1:20" x14ac:dyDescent="0.2">
      <c r="A80" s="34" t="str">
        <f>+A11</f>
        <v>Import-Steinkohle-Kraftwerk</v>
      </c>
      <c r="B80" s="44">
        <v>2.4428095078340384</v>
      </c>
      <c r="C80" s="10">
        <v>2.4140998386115546</v>
      </c>
      <c r="D80" s="27">
        <v>2.8709669222483632E-2</v>
      </c>
    </row>
    <row r="81" spans="1:4" x14ac:dyDescent="0.2">
      <c r="A81" s="34" t="str">
        <f t="shared" ref="A81:A96" si="4">+A12</f>
        <v>Braunkohle-Kraftwerk</v>
      </c>
      <c r="B81" s="44">
        <v>2.3693401393906157</v>
      </c>
      <c r="C81" s="10">
        <v>2.3687403141871957</v>
      </c>
      <c r="D81" s="27">
        <v>5.9982520342017828E-4</v>
      </c>
    </row>
    <row r="82" spans="1:4" x14ac:dyDescent="0.2">
      <c r="A82" s="34" t="str">
        <f t="shared" si="4"/>
        <v>Erdgas-GuD-Kraftwerk</v>
      </c>
      <c r="B82" s="44">
        <v>1.8849869217859829</v>
      </c>
      <c r="C82" s="10">
        <v>1.849073161014946</v>
      </c>
      <c r="D82" s="27">
        <v>3.591376077103698E-2</v>
      </c>
    </row>
    <row r="83" spans="1:4" x14ac:dyDescent="0.2">
      <c r="A83" s="34" t="str">
        <f t="shared" si="4"/>
        <v>Erdgas-BHKW 50 kW</v>
      </c>
      <c r="B83" s="44">
        <v>2.0298641996442188</v>
      </c>
      <c r="C83" s="10">
        <v>2.0264763742807119</v>
      </c>
      <c r="D83" s="27">
        <v>3.3878253635071091E-3</v>
      </c>
    </row>
    <row r="84" spans="1:4" x14ac:dyDescent="0.2">
      <c r="A84" s="34" t="str">
        <f t="shared" si="4"/>
        <v>Erdgas-BHKW 500 kW</v>
      </c>
      <c r="B84" s="44">
        <v>1.9134340950566853</v>
      </c>
      <c r="C84" s="10">
        <v>1.8771068999183649</v>
      </c>
      <c r="D84" s="27">
        <v>3.632719513832041E-2</v>
      </c>
    </row>
    <row r="85" spans="1:4" x14ac:dyDescent="0.2">
      <c r="A85" s="34" t="str">
        <f t="shared" si="4"/>
        <v>Erdgas-GuD-HKW 100 MW</v>
      </c>
      <c r="B85" s="44">
        <v>1.7976077941563877</v>
      </c>
      <c r="C85" s="10">
        <v>1.7634304563726486</v>
      </c>
      <c r="D85" s="27">
        <v>3.4177337783738999E-2</v>
      </c>
    </row>
    <row r="86" spans="1:4" x14ac:dyDescent="0.2">
      <c r="A86" s="34" t="str">
        <f t="shared" si="4"/>
        <v>Atomkraftwerk (AKW)</v>
      </c>
      <c r="B86" s="44">
        <v>3.291438736838157</v>
      </c>
      <c r="C86" s="10">
        <v>3.2667002478016909</v>
      </c>
      <c r="D86" s="27">
        <v>2.4738489036466436E-2</v>
      </c>
    </row>
    <row r="87" spans="1:4" x14ac:dyDescent="0.2">
      <c r="A87" s="34" t="str">
        <f t="shared" si="4"/>
        <v>Wasser-Kraftwerk &gt; 10 MW</v>
      </c>
      <c r="B87" s="44">
        <v>1.0065769099882018</v>
      </c>
      <c r="C87" s="10">
        <v>5.9593295528063165E-3</v>
      </c>
      <c r="D87" s="27">
        <v>1.0006175804353954</v>
      </c>
    </row>
    <row r="88" spans="1:4" x14ac:dyDescent="0.2">
      <c r="A88" s="34" t="str">
        <f t="shared" si="4"/>
        <v>Wind Park onshore</v>
      </c>
      <c r="B88" s="44">
        <v>1.0275952708981388</v>
      </c>
      <c r="C88" s="10">
        <v>2.3193879306157714E-2</v>
      </c>
      <c r="D88" s="27">
        <v>1.0044013915919809</v>
      </c>
    </row>
    <row r="89" spans="1:4" x14ac:dyDescent="0.2">
      <c r="A89" s="34" t="str">
        <f t="shared" si="4"/>
        <v>Wind Park offshore</v>
      </c>
      <c r="B89" s="44">
        <v>1.0164986434738692</v>
      </c>
      <c r="C89" s="10">
        <v>1.3748755368869091E-2</v>
      </c>
      <c r="D89" s="27">
        <v>1.0027498881050001</v>
      </c>
    </row>
    <row r="90" spans="1:4" x14ac:dyDescent="0.2">
      <c r="A90" s="34" t="str">
        <f t="shared" si="4"/>
        <v>Solar-PV (polykristallin)</v>
      </c>
      <c r="B90" s="44">
        <v>1.1021510037145992</v>
      </c>
      <c r="C90" s="10">
        <v>7.2563534550494954E-2</v>
      </c>
      <c r="D90" s="27">
        <v>1.0295874691641043</v>
      </c>
    </row>
    <row r="91" spans="1:4" x14ac:dyDescent="0.2">
      <c r="A91" s="34" t="str">
        <f t="shared" si="4"/>
        <v>Geothermie (ORC)</v>
      </c>
      <c r="B91" s="44">
        <v>1.3455817616805823</v>
      </c>
      <c r="C91" s="10">
        <v>0.21455070373753213</v>
      </c>
      <c r="D91" s="27">
        <v>1.1310310579430503</v>
      </c>
    </row>
    <row r="92" spans="1:4" x14ac:dyDescent="0.2">
      <c r="A92" s="34" t="str">
        <f t="shared" si="4"/>
        <v>Deponiegas-GM</v>
      </c>
      <c r="B92" s="44">
        <v>2.5641032089179725</v>
      </c>
      <c r="C92" s="10">
        <v>6.32365921640841E-7</v>
      </c>
      <c r="D92" s="27">
        <v>2.5641025765520506</v>
      </c>
    </row>
    <row r="93" spans="1:4" x14ac:dyDescent="0.2">
      <c r="A93" s="34" t="str">
        <f t="shared" si="4"/>
        <v>Klärgas-BHKW</v>
      </c>
      <c r="B93" s="44">
        <v>2.9411776544055814</v>
      </c>
      <c r="C93" s="10">
        <v>1.0676353378174854E-6</v>
      </c>
      <c r="D93" s="27">
        <v>2.9411765867702435</v>
      </c>
    </row>
    <row r="94" spans="1:4" x14ac:dyDescent="0.2">
      <c r="A94" s="34" t="str">
        <f t="shared" si="4"/>
        <v>Biogas-Gülle-BHKW</v>
      </c>
      <c r="B94" s="44">
        <v>2.6414795865617835</v>
      </c>
      <c r="C94" s="10">
        <v>9.1260140070207565E-2</v>
      </c>
      <c r="D94" s="27">
        <v>2.5502194464915759</v>
      </c>
    </row>
    <row r="95" spans="1:4" x14ac:dyDescent="0.2">
      <c r="A95" s="34" t="str">
        <f t="shared" si="4"/>
        <v>Biogas-Mais-BHKW</v>
      </c>
      <c r="B95" s="44">
        <v>2.7642251141906269</v>
      </c>
      <c r="C95" s="10">
        <v>0.20576573315893615</v>
      </c>
      <c r="D95" s="27">
        <v>2.5584593810316907</v>
      </c>
    </row>
    <row r="96" spans="1:4" x14ac:dyDescent="0.2">
      <c r="A96" s="34" t="str">
        <f t="shared" si="4"/>
        <v>Rapsöl-BHKW</v>
      </c>
      <c r="B96" s="44">
        <v>1.976384475093155</v>
      </c>
      <c r="C96" s="10">
        <v>0.36196286978179304</v>
      </c>
      <c r="D96" s="27">
        <v>1.6144216053113618</v>
      </c>
    </row>
    <row r="97" spans="1:9" ht="13.5" thickBot="1" x14ac:dyDescent="0.25">
      <c r="A97" s="35" t="str">
        <f t="shared" ref="A97" si="5">+A28</f>
        <v>Altholz-HKW</v>
      </c>
      <c r="B97" s="45">
        <v>2.9690445344569745</v>
      </c>
      <c r="C97" s="46">
        <v>2.2092576555899662E-2</v>
      </c>
      <c r="D97" s="29">
        <v>2.9469519579010743</v>
      </c>
    </row>
    <row r="98" spans="1:9" ht="13.5" thickBot="1" x14ac:dyDescent="0.25"/>
    <row r="99" spans="1:9" x14ac:dyDescent="0.2">
      <c r="A99" s="49" t="s">
        <v>54</v>
      </c>
      <c r="B99" s="47"/>
    </row>
    <row r="100" spans="1:9" ht="13.5" thickBot="1" x14ac:dyDescent="0.25">
      <c r="A100" s="33" t="s">
        <v>55</v>
      </c>
      <c r="B100" s="48" t="s">
        <v>70</v>
      </c>
      <c r="D100" s="11"/>
      <c r="E100" s="11"/>
      <c r="F100" s="11"/>
    </row>
    <row r="101" spans="1:9" x14ac:dyDescent="0.2">
      <c r="A101" s="37" t="str">
        <f>+A9</f>
        <v>Stromnetz-lokal</v>
      </c>
      <c r="B101" s="55">
        <v>3.1129677012024414E-2</v>
      </c>
    </row>
    <row r="102" spans="1:9" x14ac:dyDescent="0.2">
      <c r="A102" s="34" t="str">
        <f>+A10</f>
        <v>Strom-KW-Park mix</v>
      </c>
      <c r="B102" s="50">
        <v>1.7398384678389011E-2</v>
      </c>
      <c r="G102" s="11"/>
      <c r="H102" s="11"/>
      <c r="I102" s="11"/>
    </row>
    <row r="103" spans="1:9" x14ac:dyDescent="0.2">
      <c r="A103" s="34" t="str">
        <f>+A11</f>
        <v>Import-Steinkohle-Kraftwerk</v>
      </c>
      <c r="B103" s="50">
        <v>8.1324729871267711E-4</v>
      </c>
    </row>
    <row r="104" spans="1:9" x14ac:dyDescent="0.2">
      <c r="A104" s="34" t="str">
        <f>+A12</f>
        <v>Braunkohle-Kraftwerk</v>
      </c>
      <c r="B104" s="50">
        <v>3.9000691902812734E-4</v>
      </c>
    </row>
    <row r="105" spans="1:9" x14ac:dyDescent="0.2">
      <c r="A105" s="34" t="str">
        <f t="shared" ref="A105:A111" si="6">+A13</f>
        <v>Erdgas-GuD-Kraftwerk</v>
      </c>
      <c r="B105" s="50">
        <v>1.0884390962538564E-4</v>
      </c>
    </row>
    <row r="106" spans="1:9" x14ac:dyDescent="0.2">
      <c r="A106" s="34" t="str">
        <f t="shared" si="6"/>
        <v>Erdgas-BHKW 50 kW</v>
      </c>
      <c r="B106" s="50">
        <v>6.3659264279868939E-5</v>
      </c>
    </row>
    <row r="107" spans="1:9" x14ac:dyDescent="0.2">
      <c r="A107" s="34" t="str">
        <f t="shared" si="6"/>
        <v>Erdgas-BHKW 500 kW</v>
      </c>
      <c r="B107" s="50">
        <v>1.0083874052699077E-4</v>
      </c>
    </row>
    <row r="108" spans="1:9" x14ac:dyDescent="0.2">
      <c r="A108" s="34" t="str">
        <f t="shared" si="6"/>
        <v>Erdgas-GuD-HKW 100 MW</v>
      </c>
      <c r="B108" s="50">
        <v>1.0072655458643014E-4</v>
      </c>
    </row>
    <row r="109" spans="1:9" x14ac:dyDescent="0.2">
      <c r="A109" s="34" t="str">
        <f t="shared" si="6"/>
        <v>Atomkraftwerk (AKW)</v>
      </c>
      <c r="B109" s="50">
        <v>9.692965569601216E-4</v>
      </c>
    </row>
    <row r="110" spans="1:9" x14ac:dyDescent="0.2">
      <c r="A110" s="34" t="str">
        <f t="shared" si="6"/>
        <v>Wasser-Kraftwerk &gt; 10 MW</v>
      </c>
      <c r="B110" s="50">
        <v>3.4913463596834195E-3</v>
      </c>
    </row>
    <row r="111" spans="1:9" x14ac:dyDescent="0.2">
      <c r="A111" s="34" t="str">
        <f t="shared" si="6"/>
        <v>Wind Park onshore</v>
      </c>
      <c r="B111" s="50">
        <v>6.785491896473386E-4</v>
      </c>
    </row>
    <row r="112" spans="1:9" x14ac:dyDescent="0.2">
      <c r="A112" s="34" t="str">
        <f t="shared" ref="A112:A120" si="7">+A20</f>
        <v>Wind Park offshore</v>
      </c>
      <c r="B112" s="50">
        <v>1.8584483931031414E-5</v>
      </c>
    </row>
    <row r="113" spans="1:2" x14ac:dyDescent="0.2">
      <c r="A113" s="34" t="str">
        <f t="shared" si="7"/>
        <v>Solar-PV (polykristallin)</v>
      </c>
      <c r="B113" s="50">
        <v>8.5275108497809195E-3</v>
      </c>
    </row>
    <row r="114" spans="1:2" x14ac:dyDescent="0.2">
      <c r="A114" s="34" t="str">
        <f t="shared" si="7"/>
        <v>Geothermie (ORC)</v>
      </c>
      <c r="B114" s="50">
        <v>2.7730851033593695E-3</v>
      </c>
    </row>
    <row r="115" spans="1:2" x14ac:dyDescent="0.2">
      <c r="A115" s="34" t="str">
        <f t="shared" si="7"/>
        <v>Deponiegas-GM</v>
      </c>
      <c r="B115" s="50">
        <v>6.4290549061030489E-6</v>
      </c>
    </row>
    <row r="116" spans="1:2" x14ac:dyDescent="0.2">
      <c r="A116" s="34" t="str">
        <f t="shared" si="7"/>
        <v>Klärgas-BHKW</v>
      </c>
      <c r="B116" s="50">
        <v>2.1590307664057203E-5</v>
      </c>
    </row>
    <row r="117" spans="1:2" x14ac:dyDescent="0.2">
      <c r="A117" s="34" t="str">
        <f t="shared" si="7"/>
        <v>Biogas-Gülle-BHKW</v>
      </c>
      <c r="B117" s="50">
        <v>2.5384527303910207E-3</v>
      </c>
    </row>
    <row r="118" spans="1:2" x14ac:dyDescent="0.2">
      <c r="A118" s="34" t="str">
        <f t="shared" si="7"/>
        <v>Biogas-Mais-BHKW</v>
      </c>
      <c r="B118" s="50">
        <v>0.41040176263245315</v>
      </c>
    </row>
    <row r="119" spans="1:2" x14ac:dyDescent="0.2">
      <c r="A119" s="34" t="str">
        <f t="shared" si="7"/>
        <v>Rapsöl-BHKW</v>
      </c>
      <c r="B119" s="50">
        <v>0.63399851298692966</v>
      </c>
    </row>
    <row r="120" spans="1:2" ht="13.5" thickBot="1" x14ac:dyDescent="0.25">
      <c r="A120" s="35" t="str">
        <f t="shared" si="7"/>
        <v>Altholz-HKW</v>
      </c>
      <c r="B120" s="51">
        <v>7.6329505445215339E-4</v>
      </c>
    </row>
    <row r="128" spans="1:2" ht="17.25" x14ac:dyDescent="0.25">
      <c r="A128" s="5"/>
    </row>
    <row r="129" spans="1:2" ht="17.25" x14ac:dyDescent="0.25">
      <c r="A129" s="5"/>
    </row>
    <row r="130" spans="1:2" ht="17.25" x14ac:dyDescent="0.25">
      <c r="A130" s="5"/>
    </row>
    <row r="131" spans="1:2" ht="17.25" x14ac:dyDescent="0.25">
      <c r="A131" s="5"/>
    </row>
    <row r="132" spans="1:2" x14ac:dyDescent="0.2">
      <c r="B132" s="8"/>
    </row>
    <row r="133" spans="1:2" x14ac:dyDescent="0.2">
      <c r="B133" s="8"/>
    </row>
    <row r="134" spans="1:2" x14ac:dyDescent="0.2">
      <c r="B134" s="8"/>
    </row>
    <row r="135" spans="1:2" x14ac:dyDescent="0.2">
      <c r="B135" s="8"/>
    </row>
    <row r="136" spans="1:2" x14ac:dyDescent="0.2">
      <c r="B136" s="8"/>
    </row>
    <row r="137" spans="1:2" x14ac:dyDescent="0.2">
      <c r="B137" s="8"/>
    </row>
    <row r="138" spans="1:2" x14ac:dyDescent="0.2">
      <c r="B138" s="8"/>
    </row>
    <row r="139" spans="1:2" x14ac:dyDescent="0.2">
      <c r="B139" s="8"/>
    </row>
    <row r="140" spans="1:2" x14ac:dyDescent="0.2">
      <c r="B140" s="8"/>
    </row>
    <row r="141" spans="1:2" x14ac:dyDescent="0.2">
      <c r="B141" s="8"/>
    </row>
    <row r="142" spans="1:2" x14ac:dyDescent="0.2">
      <c r="B142" s="8"/>
    </row>
    <row r="143" spans="1:2" x14ac:dyDescent="0.2">
      <c r="B143" s="8"/>
    </row>
    <row r="144" spans="1:2" x14ac:dyDescent="0.2">
      <c r="B144" s="8"/>
    </row>
    <row r="145" spans="2:2" x14ac:dyDescent="0.2">
      <c r="B145" s="8"/>
    </row>
    <row r="146" spans="2:2" x14ac:dyDescent="0.2">
      <c r="B146" s="8"/>
    </row>
  </sheetData>
  <mergeCells count="25">
    <mergeCell ref="B20:G20"/>
    <mergeCell ref="B21:G21"/>
    <mergeCell ref="B22:G22"/>
    <mergeCell ref="B27:G27"/>
    <mergeCell ref="B17:G17"/>
    <mergeCell ref="B18:G18"/>
    <mergeCell ref="B19:G19"/>
    <mergeCell ref="B28:G28"/>
    <mergeCell ref="B23:G23"/>
    <mergeCell ref="B24:G24"/>
    <mergeCell ref="B25:G25"/>
    <mergeCell ref="B26:G26"/>
    <mergeCell ref="B13:G13"/>
    <mergeCell ref="B14:G14"/>
    <mergeCell ref="B15:G15"/>
    <mergeCell ref="B16:G16"/>
    <mergeCell ref="B3:G3"/>
    <mergeCell ref="B4:G4"/>
    <mergeCell ref="B5:G5"/>
    <mergeCell ref="B6:G6"/>
    <mergeCell ref="B8:G8"/>
    <mergeCell ref="B9:G9"/>
    <mergeCell ref="B10:G10"/>
    <mergeCell ref="B11:G11"/>
    <mergeCell ref="B12:G12"/>
  </mergeCells>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70544-5161-40C7-B0B4-EA6A681E0878}">
  <sheetPr codeName="Tabelle25">
    <tabColor theme="3" tint="0.39997558519241921"/>
  </sheetPr>
  <dimension ref="A1:T120"/>
  <sheetViews>
    <sheetView workbookViewId="0">
      <selection activeCell="A31" sqref="A31"/>
    </sheetView>
  </sheetViews>
  <sheetFormatPr baseColWidth="10" defaultColWidth="11.42578125" defaultRowHeight="12.75" x14ac:dyDescent="0.2"/>
  <cols>
    <col min="1" max="1" width="42.7109375" customWidth="1"/>
    <col min="2" max="2" width="18.140625" customWidth="1"/>
    <col min="3" max="3" width="15.5703125" customWidth="1"/>
    <col min="4" max="4" width="16" customWidth="1"/>
    <col min="5" max="5" width="13.5703125" customWidth="1"/>
    <col min="6" max="6" width="14.42578125" customWidth="1"/>
    <col min="7" max="7" width="19.42578125" customWidth="1"/>
    <col min="8" max="10" width="11.5703125" bestFit="1" customWidth="1"/>
  </cols>
  <sheetData>
    <row r="1" spans="1:11" ht="15.75" customHeight="1" x14ac:dyDescent="0.3">
      <c r="A1" s="164" t="str">
        <f>"Ergebnisse aus GEMIS "&amp;Einführung!F3</f>
        <v>Ergebnisse aus GEMIS Version 5.2</v>
      </c>
      <c r="B1" s="165"/>
      <c r="C1" s="166" t="s">
        <v>251</v>
      </c>
      <c r="D1" s="165"/>
      <c r="E1" s="165"/>
      <c r="F1" s="165"/>
      <c r="G1" s="165"/>
      <c r="H1" s="98"/>
    </row>
    <row r="2" spans="1:11" ht="18.75" x14ac:dyDescent="0.3">
      <c r="A2" s="167"/>
      <c r="B2" s="165"/>
      <c r="C2" s="165"/>
      <c r="D2" s="165"/>
      <c r="E2" s="165"/>
      <c r="F2" s="165"/>
      <c r="G2" s="165"/>
      <c r="H2" s="98"/>
    </row>
    <row r="3" spans="1:11" ht="18.75" x14ac:dyDescent="0.3">
      <c r="A3" s="168" t="s">
        <v>31</v>
      </c>
      <c r="B3" s="355" t="s">
        <v>330</v>
      </c>
      <c r="C3" s="356"/>
      <c r="D3" s="356"/>
      <c r="E3" s="356"/>
      <c r="F3" s="356"/>
      <c r="G3" s="357"/>
      <c r="H3" s="98"/>
    </row>
    <row r="4" spans="1:11" ht="51.75" customHeight="1" x14ac:dyDescent="0.2">
      <c r="A4" s="169" t="s">
        <v>32</v>
      </c>
      <c r="B4" s="373" t="s">
        <v>331</v>
      </c>
      <c r="C4" s="374"/>
      <c r="D4" s="374"/>
      <c r="E4" s="374"/>
      <c r="F4" s="374"/>
      <c r="G4" s="375"/>
      <c r="H4" s="154"/>
      <c r="I4" s="12"/>
      <c r="J4" s="12"/>
      <c r="K4" s="12"/>
    </row>
    <row r="5" spans="1:11" ht="18.75" x14ac:dyDescent="0.3">
      <c r="A5" s="170" t="s">
        <v>33</v>
      </c>
      <c r="B5" s="376" t="s">
        <v>34</v>
      </c>
      <c r="C5" s="377"/>
      <c r="D5" s="377"/>
      <c r="E5" s="377"/>
      <c r="F5" s="377"/>
      <c r="G5" s="378"/>
      <c r="H5" s="98"/>
    </row>
    <row r="6" spans="1:11" ht="17.25" customHeight="1" x14ac:dyDescent="0.3">
      <c r="A6" s="171"/>
      <c r="B6" s="379"/>
      <c r="C6" s="380"/>
      <c r="D6" s="380"/>
      <c r="E6" s="380"/>
      <c r="F6" s="380"/>
      <c r="G6" s="381"/>
      <c r="H6" s="106"/>
      <c r="I6" s="130"/>
      <c r="J6" s="5"/>
    </row>
    <row r="7" spans="1:11" ht="13.5" thickBot="1" x14ac:dyDescent="0.25">
      <c r="A7" s="104"/>
      <c r="B7" s="152"/>
      <c r="C7" s="104"/>
      <c r="D7" s="104"/>
      <c r="E7" s="104"/>
      <c r="F7" s="104"/>
      <c r="G7" s="104"/>
      <c r="H7" s="106"/>
      <c r="J7" s="3"/>
    </row>
    <row r="8" spans="1:11" ht="16.5" thickBot="1" x14ac:dyDescent="0.3">
      <c r="A8" s="157" t="s">
        <v>35</v>
      </c>
      <c r="B8" s="382" t="s">
        <v>36</v>
      </c>
      <c r="C8" s="382"/>
      <c r="D8" s="382"/>
      <c r="E8" s="382"/>
      <c r="F8" s="382"/>
      <c r="G8" s="382"/>
      <c r="H8" s="178" t="s">
        <v>37</v>
      </c>
    </row>
    <row r="9" spans="1:11" ht="12.6" customHeight="1" x14ac:dyDescent="0.25">
      <c r="A9" s="132" t="s">
        <v>332</v>
      </c>
      <c r="B9" s="350" t="s">
        <v>250</v>
      </c>
      <c r="C9" s="350"/>
      <c r="D9" s="350"/>
      <c r="E9" s="350"/>
      <c r="F9" s="350"/>
      <c r="G9" s="350"/>
      <c r="H9" s="206">
        <v>2020</v>
      </c>
      <c r="J9" s="3"/>
    </row>
    <row r="10" spans="1:11" ht="13.5" customHeight="1" x14ac:dyDescent="0.25">
      <c r="A10" s="132" t="s">
        <v>333</v>
      </c>
      <c r="B10" s="350" t="s">
        <v>249</v>
      </c>
      <c r="C10" s="350"/>
      <c r="D10" s="350"/>
      <c r="E10" s="350"/>
      <c r="F10" s="350"/>
      <c r="G10" s="350"/>
      <c r="H10" s="133">
        <f>+H9</f>
        <v>2020</v>
      </c>
      <c r="J10" s="5"/>
    </row>
    <row r="11" spans="1:11" ht="12.75" customHeight="1" x14ac:dyDescent="0.25">
      <c r="A11" s="132" t="s">
        <v>363</v>
      </c>
      <c r="B11" s="350" t="s">
        <v>335</v>
      </c>
      <c r="C11" s="350"/>
      <c r="D11" s="350"/>
      <c r="E11" s="350"/>
      <c r="F11" s="350"/>
      <c r="G11" s="350"/>
      <c r="H11" s="133">
        <f t="shared" ref="H11:H12" si="0">+H10</f>
        <v>2020</v>
      </c>
      <c r="J11" s="3"/>
    </row>
    <row r="12" spans="1:11" ht="12.75" customHeight="1" x14ac:dyDescent="0.25">
      <c r="A12" s="132" t="s">
        <v>364</v>
      </c>
      <c r="B12" s="350" t="s">
        <v>334</v>
      </c>
      <c r="C12" s="350"/>
      <c r="D12" s="350"/>
      <c r="E12" s="350"/>
      <c r="F12" s="350"/>
      <c r="G12" s="350"/>
      <c r="H12" s="133">
        <f t="shared" si="0"/>
        <v>2020</v>
      </c>
      <c r="J12" s="3"/>
    </row>
    <row r="13" spans="1:11" ht="12.75" customHeight="1" x14ac:dyDescent="0.25">
      <c r="A13" s="158" t="s">
        <v>66</v>
      </c>
      <c r="B13" s="384"/>
      <c r="C13" s="384"/>
      <c r="D13" s="384"/>
      <c r="E13" s="384"/>
      <c r="F13" s="384"/>
      <c r="G13" s="384"/>
      <c r="H13" s="133"/>
    </row>
    <row r="14" spans="1:11" ht="12.75" customHeight="1" x14ac:dyDescent="0.2">
      <c r="A14" s="158" t="s">
        <v>66</v>
      </c>
      <c r="B14" s="384"/>
      <c r="C14" s="384"/>
      <c r="D14" s="384"/>
      <c r="E14" s="384"/>
      <c r="F14" s="384"/>
      <c r="G14" s="384"/>
      <c r="H14" s="158"/>
    </row>
    <row r="15" spans="1:11" ht="12.75" customHeight="1" x14ac:dyDescent="0.2">
      <c r="A15" s="158" t="s">
        <v>66</v>
      </c>
      <c r="B15" s="384"/>
      <c r="C15" s="384"/>
      <c r="D15" s="384"/>
      <c r="E15" s="384"/>
      <c r="F15" s="384"/>
      <c r="G15" s="384"/>
      <c r="H15" s="158"/>
    </row>
    <row r="16" spans="1:11" ht="12.75" customHeight="1" x14ac:dyDescent="0.2">
      <c r="A16" s="158" t="s">
        <v>66</v>
      </c>
      <c r="B16" s="384"/>
      <c r="C16" s="384"/>
      <c r="D16" s="384"/>
      <c r="E16" s="384"/>
      <c r="F16" s="384"/>
      <c r="G16" s="384"/>
      <c r="H16" s="158"/>
      <c r="I16" s="6"/>
    </row>
    <row r="17" spans="1:12" ht="12.75" customHeight="1" x14ac:dyDescent="0.2">
      <c r="A17" s="158" t="s">
        <v>66</v>
      </c>
      <c r="B17" s="384"/>
      <c r="C17" s="384"/>
      <c r="D17" s="384"/>
      <c r="E17" s="384"/>
      <c r="F17" s="384"/>
      <c r="G17" s="384"/>
      <c r="H17" s="158"/>
    </row>
    <row r="18" spans="1:12" ht="12.75" customHeight="1" x14ac:dyDescent="0.2">
      <c r="A18" s="158" t="s">
        <v>66</v>
      </c>
      <c r="B18" s="384"/>
      <c r="C18" s="384"/>
      <c r="D18" s="384"/>
      <c r="E18" s="384"/>
      <c r="F18" s="384"/>
      <c r="G18" s="384"/>
      <c r="H18" s="158"/>
      <c r="L18" s="6"/>
    </row>
    <row r="19" spans="1:12" ht="12.75" customHeight="1" x14ac:dyDescent="0.2">
      <c r="A19" s="158" t="s">
        <v>66</v>
      </c>
      <c r="B19" s="384"/>
      <c r="C19" s="384"/>
      <c r="D19" s="384"/>
      <c r="E19" s="384"/>
      <c r="F19" s="384"/>
      <c r="G19" s="384"/>
      <c r="H19" s="158"/>
      <c r="K19" s="6"/>
    </row>
    <row r="20" spans="1:12" ht="12.75" customHeight="1" x14ac:dyDescent="0.2">
      <c r="A20" s="159" t="s">
        <v>66</v>
      </c>
      <c r="B20" s="384"/>
      <c r="C20" s="384"/>
      <c r="D20" s="384"/>
      <c r="E20" s="384"/>
      <c r="F20" s="384"/>
      <c r="G20" s="384"/>
      <c r="H20" s="158"/>
    </row>
    <row r="21" spans="1:12" x14ac:dyDescent="0.2">
      <c r="A21" s="160" t="s">
        <v>66</v>
      </c>
      <c r="B21" s="383"/>
      <c r="C21" s="383"/>
      <c r="D21" s="383"/>
      <c r="E21" s="383"/>
      <c r="F21" s="383"/>
      <c r="G21" s="383"/>
      <c r="H21" s="158"/>
    </row>
    <row r="22" spans="1:12" x14ac:dyDescent="0.2">
      <c r="A22" s="160" t="s">
        <v>66</v>
      </c>
      <c r="B22" s="383"/>
      <c r="C22" s="383"/>
      <c r="D22" s="383"/>
      <c r="E22" s="383"/>
      <c r="F22" s="383"/>
      <c r="G22" s="383"/>
      <c r="H22" s="158"/>
    </row>
    <row r="23" spans="1:12" x14ac:dyDescent="0.2">
      <c r="A23" s="160" t="s">
        <v>66</v>
      </c>
      <c r="B23" s="383"/>
      <c r="C23" s="383"/>
      <c r="D23" s="383"/>
      <c r="E23" s="383"/>
      <c r="F23" s="383"/>
      <c r="G23" s="383"/>
      <c r="H23" s="158"/>
    </row>
    <row r="24" spans="1:12" x14ac:dyDescent="0.2">
      <c r="A24" s="160" t="s">
        <v>66</v>
      </c>
      <c r="B24" s="383"/>
      <c r="C24" s="383"/>
      <c r="D24" s="383"/>
      <c r="E24" s="383"/>
      <c r="F24" s="383"/>
      <c r="G24" s="383"/>
      <c r="H24" s="158"/>
    </row>
    <row r="25" spans="1:12" x14ac:dyDescent="0.2">
      <c r="A25" s="161" t="s">
        <v>66</v>
      </c>
      <c r="B25" s="383"/>
      <c r="C25" s="383"/>
      <c r="D25" s="383"/>
      <c r="E25" s="383"/>
      <c r="F25" s="383"/>
      <c r="G25" s="383"/>
      <c r="H25" s="158"/>
    </row>
    <row r="26" spans="1:12" x14ac:dyDescent="0.2">
      <c r="A26" s="161" t="s">
        <v>66</v>
      </c>
      <c r="B26" s="383"/>
      <c r="C26" s="383"/>
      <c r="D26" s="383"/>
      <c r="E26" s="383"/>
      <c r="F26" s="383"/>
      <c r="G26" s="383"/>
      <c r="H26" s="158"/>
    </row>
    <row r="27" spans="1:12" x14ac:dyDescent="0.2">
      <c r="A27" s="161" t="s">
        <v>66</v>
      </c>
      <c r="B27" s="383"/>
      <c r="C27" s="383"/>
      <c r="D27" s="383"/>
      <c r="E27" s="383"/>
      <c r="F27" s="383"/>
      <c r="G27" s="383"/>
      <c r="H27" s="158"/>
    </row>
    <row r="28" spans="1:12" ht="13.5" thickBot="1" x14ac:dyDescent="0.25">
      <c r="A28" s="162" t="s">
        <v>66</v>
      </c>
      <c r="B28" s="385"/>
      <c r="C28" s="385"/>
      <c r="D28" s="385"/>
      <c r="E28" s="385"/>
      <c r="F28" s="385"/>
      <c r="G28" s="385"/>
      <c r="H28" s="163"/>
    </row>
    <row r="29" spans="1:12" ht="13.5" thickBot="1" x14ac:dyDescent="0.25">
      <c r="B29" s="2"/>
      <c r="C29" s="2"/>
      <c r="D29" s="2"/>
      <c r="E29" s="2"/>
      <c r="F29" s="2"/>
      <c r="G29" s="2"/>
    </row>
    <row r="30" spans="1:12" ht="14.25" x14ac:dyDescent="0.25">
      <c r="A30" s="32" t="s">
        <v>38</v>
      </c>
      <c r="B30" s="30" t="s">
        <v>39</v>
      </c>
      <c r="C30" s="21"/>
      <c r="D30" s="21"/>
      <c r="E30" s="22"/>
      <c r="G30" s="2"/>
    </row>
    <row r="31" spans="1:12" ht="15" thickBot="1" x14ac:dyDescent="0.3">
      <c r="A31" s="33" t="str">
        <f>"Option [g/kWh]"</f>
        <v>Option [g/kWh]</v>
      </c>
      <c r="B31" s="81" t="s">
        <v>40</v>
      </c>
      <c r="C31" s="82" t="s">
        <v>41</v>
      </c>
      <c r="D31" s="82" t="s">
        <v>42</v>
      </c>
      <c r="E31" s="83" t="s">
        <v>43</v>
      </c>
      <c r="G31" s="2"/>
    </row>
    <row r="32" spans="1:12" ht="14.25" customHeight="1" x14ac:dyDescent="0.2">
      <c r="A32" s="78" t="str">
        <f>+A9</f>
        <v>Pkw-Diesel-mittel-DE-2020 inkl. Bio (je kWh)</v>
      </c>
      <c r="B32" s="42">
        <v>0.84172004066673689</v>
      </c>
      <c r="C32" s="43">
        <v>0.30753162386941596</v>
      </c>
      <c r="D32" s="43">
        <v>0.6006418588957706</v>
      </c>
      <c r="E32" s="73">
        <v>0.11396966952460452</v>
      </c>
      <c r="F32" s="8"/>
    </row>
    <row r="33" spans="1:7" ht="14.25" customHeight="1" x14ac:dyDescent="0.2">
      <c r="A33" s="79" t="str">
        <f>+A10</f>
        <v>Pkw-Diesel-mittel-DE-2020 exkl. Bio (je kWh)</v>
      </c>
      <c r="B33" s="44">
        <v>0.70604222879055556</v>
      </c>
      <c r="C33" s="10">
        <v>0.29862773310935103</v>
      </c>
      <c r="D33" s="10">
        <v>0.57205699536340471</v>
      </c>
      <c r="E33" s="74">
        <v>0.10884784923443402</v>
      </c>
      <c r="F33" s="8"/>
    </row>
    <row r="34" spans="1:7" x14ac:dyDescent="0.2">
      <c r="A34" s="79" t="str">
        <f>+A11</f>
        <v>Pkw-Benzin-mittel-DE-2020 inkl. Bio (je kWh)</v>
      </c>
      <c r="B34" s="44">
        <v>0.35950720941528969</v>
      </c>
      <c r="C34" s="10">
        <v>0.15188729029056236</v>
      </c>
      <c r="D34" s="10">
        <v>0.17329841249409841</v>
      </c>
      <c r="E34" s="74">
        <v>5.1278177328042983E-2</v>
      </c>
      <c r="F34" s="8"/>
      <c r="G34" s="8"/>
    </row>
    <row r="35" spans="1:7" x14ac:dyDescent="0.2">
      <c r="A35" s="79" t="str">
        <f t="shared" ref="A35:A50" si="1">+A12</f>
        <v>Pkw-Benzin-mittel-DE-2020 exkl. Bio (je kWh)</v>
      </c>
      <c r="B35" s="44">
        <v>0.25761162372046992</v>
      </c>
      <c r="C35" s="10">
        <v>0.15275798534342599</v>
      </c>
      <c r="D35" s="10">
        <v>0.1470528500299563</v>
      </c>
      <c r="E35" s="74">
        <v>4.4800668003115197E-2</v>
      </c>
      <c r="F35" s="8"/>
      <c r="G35" s="8"/>
    </row>
    <row r="36" spans="1:7" x14ac:dyDescent="0.2">
      <c r="A36" s="79" t="str">
        <f t="shared" si="1"/>
        <v xml:space="preserve"> </v>
      </c>
      <c r="B36" s="44"/>
      <c r="C36" s="10"/>
      <c r="D36" s="10"/>
      <c r="E36" s="74"/>
      <c r="F36" s="8"/>
      <c r="G36" s="8"/>
    </row>
    <row r="37" spans="1:7" x14ac:dyDescent="0.2">
      <c r="A37" s="79" t="str">
        <f t="shared" si="1"/>
        <v xml:space="preserve"> </v>
      </c>
      <c r="B37" s="44"/>
      <c r="C37" s="10"/>
      <c r="D37" s="10"/>
      <c r="E37" s="74"/>
      <c r="F37" s="8"/>
      <c r="G37" s="8"/>
    </row>
    <row r="38" spans="1:7" x14ac:dyDescent="0.2">
      <c r="A38" s="79" t="str">
        <f t="shared" si="1"/>
        <v xml:space="preserve"> </v>
      </c>
      <c r="B38" s="44"/>
      <c r="C38" s="10"/>
      <c r="D38" s="10"/>
      <c r="E38" s="74"/>
      <c r="F38" s="8"/>
      <c r="G38" s="8"/>
    </row>
    <row r="39" spans="1:7" x14ac:dyDescent="0.2">
      <c r="A39" s="79" t="str">
        <f t="shared" si="1"/>
        <v xml:space="preserve"> </v>
      </c>
      <c r="B39" s="44"/>
      <c r="C39" s="10"/>
      <c r="D39" s="10"/>
      <c r="E39" s="74"/>
      <c r="F39" s="8"/>
      <c r="G39" s="8"/>
    </row>
    <row r="40" spans="1:7" x14ac:dyDescent="0.2">
      <c r="A40" s="79" t="str">
        <f t="shared" si="1"/>
        <v xml:space="preserve"> </v>
      </c>
      <c r="B40" s="44"/>
      <c r="C40" s="10"/>
      <c r="D40" s="10"/>
      <c r="E40" s="74"/>
      <c r="F40" s="8"/>
      <c r="G40" s="8"/>
    </row>
    <row r="41" spans="1:7" x14ac:dyDescent="0.2">
      <c r="A41" s="79" t="str">
        <f t="shared" si="1"/>
        <v xml:space="preserve"> </v>
      </c>
      <c r="B41" s="44"/>
      <c r="C41" s="10"/>
      <c r="D41" s="10"/>
      <c r="E41" s="74"/>
      <c r="F41" s="8"/>
      <c r="G41" s="8"/>
    </row>
    <row r="42" spans="1:7" x14ac:dyDescent="0.2">
      <c r="A42" s="79" t="str">
        <f t="shared" si="1"/>
        <v xml:space="preserve"> </v>
      </c>
      <c r="B42" s="44"/>
      <c r="C42" s="10"/>
      <c r="D42" s="10"/>
      <c r="E42" s="74"/>
      <c r="F42" s="8"/>
      <c r="G42" s="8"/>
    </row>
    <row r="43" spans="1:7" x14ac:dyDescent="0.2">
      <c r="A43" s="79" t="str">
        <f t="shared" si="1"/>
        <v xml:space="preserve"> </v>
      </c>
      <c r="B43" s="44"/>
      <c r="C43" s="10"/>
      <c r="D43" s="10"/>
      <c r="E43" s="74"/>
      <c r="F43" s="8"/>
      <c r="G43" s="8"/>
    </row>
    <row r="44" spans="1:7" x14ac:dyDescent="0.2">
      <c r="A44" s="79" t="str">
        <f t="shared" si="1"/>
        <v xml:space="preserve"> </v>
      </c>
      <c r="B44" s="53"/>
      <c r="C44" s="7"/>
      <c r="D44" s="7"/>
      <c r="E44" s="27"/>
      <c r="F44" s="8"/>
      <c r="G44" s="8"/>
    </row>
    <row r="45" spans="1:7" x14ac:dyDescent="0.2">
      <c r="A45" s="79" t="str">
        <f t="shared" si="1"/>
        <v xml:space="preserve"> </v>
      </c>
      <c r="B45" s="53"/>
      <c r="C45" s="7"/>
      <c r="D45" s="7"/>
      <c r="E45" s="27"/>
      <c r="F45" s="8"/>
      <c r="G45" s="8"/>
    </row>
    <row r="46" spans="1:7" x14ac:dyDescent="0.2">
      <c r="A46" s="79" t="str">
        <f t="shared" si="1"/>
        <v xml:space="preserve"> </v>
      </c>
      <c r="B46" s="53"/>
      <c r="C46" s="7"/>
      <c r="D46" s="7"/>
      <c r="E46" s="27"/>
      <c r="F46" s="8"/>
      <c r="G46" s="8"/>
    </row>
    <row r="47" spans="1:7" x14ac:dyDescent="0.2">
      <c r="A47" s="79" t="str">
        <f t="shared" si="1"/>
        <v xml:space="preserve"> </v>
      </c>
      <c r="B47" s="53"/>
      <c r="C47" s="7"/>
      <c r="D47" s="7"/>
      <c r="E47" s="27"/>
      <c r="F47" s="8"/>
      <c r="G47" s="8"/>
    </row>
    <row r="48" spans="1:7" x14ac:dyDescent="0.2">
      <c r="A48" s="79" t="str">
        <f t="shared" si="1"/>
        <v xml:space="preserve"> </v>
      </c>
      <c r="B48" s="53"/>
      <c r="C48" s="7"/>
      <c r="D48" s="7"/>
      <c r="E48" s="27"/>
      <c r="F48" s="8"/>
      <c r="G48" s="8"/>
    </row>
    <row r="49" spans="1:20" x14ac:dyDescent="0.2">
      <c r="A49" s="79" t="str">
        <f t="shared" si="1"/>
        <v xml:space="preserve"> </v>
      </c>
      <c r="B49" s="53"/>
      <c r="C49" s="7"/>
      <c r="D49" s="7"/>
      <c r="E49" s="27"/>
      <c r="F49" s="8"/>
      <c r="G49" s="8"/>
    </row>
    <row r="50" spans="1:20" x14ac:dyDescent="0.2">
      <c r="A50" s="79" t="str">
        <f t="shared" si="1"/>
        <v xml:space="preserve"> </v>
      </c>
      <c r="B50" s="53"/>
      <c r="C50" s="7"/>
      <c r="D50" s="7"/>
      <c r="E50" s="27"/>
      <c r="F50" s="8"/>
      <c r="G50" s="8"/>
    </row>
    <row r="51" spans="1:20" ht="13.5" thickBot="1" x14ac:dyDescent="0.25">
      <c r="A51" s="80" t="str">
        <f>+A28</f>
        <v xml:space="preserve"> </v>
      </c>
      <c r="B51" s="54"/>
      <c r="C51" s="28"/>
      <c r="D51" s="28"/>
      <c r="E51" s="29"/>
      <c r="F51" s="8"/>
      <c r="G51" s="8"/>
    </row>
    <row r="52" spans="1:20" ht="13.5" thickBot="1" x14ac:dyDescent="0.25">
      <c r="G52" s="8"/>
    </row>
    <row r="53" spans="1:20" ht="14.25" x14ac:dyDescent="0.25">
      <c r="A53" s="36" t="s">
        <v>44</v>
      </c>
      <c r="B53" s="30" t="s">
        <v>45</v>
      </c>
      <c r="C53" s="21"/>
      <c r="D53" s="21"/>
      <c r="E53" s="22"/>
      <c r="F53" s="9"/>
      <c r="G53" s="8"/>
    </row>
    <row r="54" spans="1:20" ht="15" thickBot="1" x14ac:dyDescent="0.3">
      <c r="A54" s="33" t="str">
        <f>"Option [g/kWh]"</f>
        <v>Option [g/kWh]</v>
      </c>
      <c r="B54" s="31" t="s">
        <v>40</v>
      </c>
      <c r="C54" s="23" t="s">
        <v>46</v>
      </c>
      <c r="D54" s="23" t="s">
        <v>47</v>
      </c>
      <c r="E54" s="24" t="s">
        <v>48</v>
      </c>
      <c r="F54" s="9"/>
    </row>
    <row r="55" spans="1:20" ht="14.25" customHeight="1" x14ac:dyDescent="0.2">
      <c r="A55" s="37" t="str">
        <f>+A$9</f>
        <v>Pkw-Diesel-mittel-DE-2020 inkl. Bio (je kWh)</v>
      </c>
      <c r="B55" s="76">
        <v>362.16915334997196</v>
      </c>
      <c r="C55" s="77">
        <v>338.31259513625065</v>
      </c>
      <c r="D55" s="10">
        <v>0.23802372368365335</v>
      </c>
      <c r="E55" s="74">
        <v>3.6188599764499459E-2</v>
      </c>
      <c r="F55" s="11"/>
    </row>
    <row r="56" spans="1:20" ht="14.25" customHeight="1" x14ac:dyDescent="0.2">
      <c r="A56" s="34" t="str">
        <f t="shared" ref="A56:A74" si="2">+A10</f>
        <v>Pkw-Diesel-mittel-DE-2020 exkl. Bio (je kWh)</v>
      </c>
      <c r="B56" s="76">
        <v>382.61909397849666</v>
      </c>
      <c r="C56" s="77">
        <v>364.48690560155376</v>
      </c>
      <c r="D56" s="10">
        <v>0.23371680391730945</v>
      </c>
      <c r="E56" s="74">
        <v>1.5081728938161525E-2</v>
      </c>
      <c r="F56" s="11"/>
      <c r="G56" s="9"/>
    </row>
    <row r="57" spans="1:20" x14ac:dyDescent="0.2">
      <c r="A57" s="34" t="str">
        <f t="shared" si="2"/>
        <v>Pkw-Benzin-mittel-DE-2020 inkl. Bio (je kWh)</v>
      </c>
      <c r="B57" s="76">
        <v>320.31503793371979</v>
      </c>
      <c r="C57" s="77">
        <v>310.38783842648644</v>
      </c>
      <c r="D57" s="10">
        <v>0.11416758845275239</v>
      </c>
      <c r="E57" s="74">
        <v>1.4909983345800558E-2</v>
      </c>
      <c r="F57" s="11"/>
      <c r="G57" s="11"/>
      <c r="S57" s="8"/>
      <c r="T57" s="8"/>
    </row>
    <row r="58" spans="1:20" x14ac:dyDescent="0.2">
      <c r="A58" s="34" t="str">
        <f t="shared" si="2"/>
        <v>Pkw-Benzin-mittel-DE-2020 exkl. Bio (je kWh)</v>
      </c>
      <c r="B58" s="76">
        <v>329.97201007947922</v>
      </c>
      <c r="C58" s="77">
        <v>323.4459568324537</v>
      </c>
      <c r="D58" s="10">
        <v>0.11335352076345691</v>
      </c>
      <c r="E58" s="74">
        <v>2.1739371419663097E-3</v>
      </c>
      <c r="F58" s="11"/>
      <c r="G58" s="11"/>
      <c r="S58" s="8"/>
      <c r="T58" s="8"/>
    </row>
    <row r="59" spans="1:20" x14ac:dyDescent="0.2">
      <c r="A59" s="34" t="str">
        <f t="shared" si="2"/>
        <v xml:space="preserve"> </v>
      </c>
      <c r="B59" s="76"/>
      <c r="C59" s="77"/>
      <c r="D59" s="10"/>
      <c r="E59" s="74"/>
      <c r="F59" s="11"/>
      <c r="G59" s="11"/>
      <c r="S59" s="8"/>
      <c r="T59" s="8"/>
    </row>
    <row r="60" spans="1:20" x14ac:dyDescent="0.2">
      <c r="A60" s="34" t="str">
        <f t="shared" si="2"/>
        <v xml:space="preserve"> </v>
      </c>
      <c r="B60" s="76"/>
      <c r="C60" s="77"/>
      <c r="D60" s="10"/>
      <c r="E60" s="74"/>
      <c r="F60" s="11"/>
      <c r="G60" s="11"/>
      <c r="S60" s="8"/>
      <c r="T60" s="8"/>
    </row>
    <row r="61" spans="1:20" x14ac:dyDescent="0.2">
      <c r="A61" s="34" t="str">
        <f t="shared" si="2"/>
        <v xml:space="preserve"> </v>
      </c>
      <c r="B61" s="76"/>
      <c r="C61" s="77"/>
      <c r="D61" s="10"/>
      <c r="E61" s="74"/>
      <c r="F61" s="11"/>
      <c r="G61" s="11"/>
      <c r="S61" s="8"/>
      <c r="T61" s="8"/>
    </row>
    <row r="62" spans="1:20" x14ac:dyDescent="0.2">
      <c r="A62" s="34" t="str">
        <f t="shared" si="2"/>
        <v xml:space="preserve"> </v>
      </c>
      <c r="B62" s="76"/>
      <c r="C62" s="77"/>
      <c r="D62" s="10"/>
      <c r="E62" s="74"/>
      <c r="F62" s="11"/>
      <c r="G62" s="11"/>
      <c r="S62" s="8"/>
      <c r="T62" s="8"/>
    </row>
    <row r="63" spans="1:20" x14ac:dyDescent="0.2">
      <c r="A63" s="34" t="str">
        <f t="shared" si="2"/>
        <v xml:space="preserve"> </v>
      </c>
      <c r="B63" s="76"/>
      <c r="C63" s="77"/>
      <c r="D63" s="10"/>
      <c r="E63" s="74"/>
      <c r="F63" s="11"/>
      <c r="G63" s="11"/>
      <c r="S63" s="8"/>
      <c r="T63" s="8"/>
    </row>
    <row r="64" spans="1:20" x14ac:dyDescent="0.2">
      <c r="A64" s="34" t="str">
        <f t="shared" si="2"/>
        <v xml:space="preserve"> </v>
      </c>
      <c r="B64" s="76"/>
      <c r="C64" s="77"/>
      <c r="D64" s="10"/>
      <c r="E64" s="74"/>
      <c r="F64" s="11"/>
      <c r="G64" s="11"/>
      <c r="S64" s="8"/>
      <c r="T64" s="8"/>
    </row>
    <row r="65" spans="1:20" x14ac:dyDescent="0.2">
      <c r="A65" s="34" t="str">
        <f t="shared" si="2"/>
        <v xml:space="preserve"> </v>
      </c>
      <c r="B65" s="76"/>
      <c r="C65" s="77"/>
      <c r="D65" s="10"/>
      <c r="E65" s="74"/>
      <c r="F65" s="11"/>
      <c r="G65" s="11"/>
      <c r="S65" s="8"/>
      <c r="T65" s="8"/>
    </row>
    <row r="66" spans="1:20" x14ac:dyDescent="0.2">
      <c r="A66" s="34" t="str">
        <f t="shared" si="2"/>
        <v xml:space="preserve"> </v>
      </c>
      <c r="B66" s="76"/>
      <c r="C66" s="77"/>
      <c r="D66" s="10"/>
      <c r="E66" s="74"/>
      <c r="F66" s="11"/>
      <c r="G66" s="11"/>
      <c r="S66" s="8"/>
      <c r="T66" s="8"/>
    </row>
    <row r="67" spans="1:20" x14ac:dyDescent="0.2">
      <c r="A67" s="34" t="str">
        <f t="shared" si="2"/>
        <v xml:space="preserve"> </v>
      </c>
      <c r="B67" s="38"/>
      <c r="C67" s="16"/>
      <c r="D67" s="7"/>
      <c r="E67" s="27"/>
      <c r="F67" s="11"/>
      <c r="G67" s="11"/>
      <c r="S67" s="8"/>
      <c r="T67" s="8"/>
    </row>
    <row r="68" spans="1:20" x14ac:dyDescent="0.2">
      <c r="A68" s="34" t="str">
        <f t="shared" si="2"/>
        <v xml:space="preserve"> </v>
      </c>
      <c r="B68" s="38"/>
      <c r="C68" s="16"/>
      <c r="D68" s="7"/>
      <c r="E68" s="27"/>
      <c r="F68" s="11"/>
      <c r="G68" s="11"/>
      <c r="S68" s="8"/>
      <c r="T68" s="8"/>
    </row>
    <row r="69" spans="1:20" x14ac:dyDescent="0.2">
      <c r="A69" s="34" t="str">
        <f t="shared" si="2"/>
        <v xml:space="preserve"> </v>
      </c>
      <c r="B69" s="38"/>
      <c r="C69" s="16"/>
      <c r="D69" s="7"/>
      <c r="E69" s="27"/>
      <c r="F69" s="11"/>
      <c r="G69" s="11"/>
      <c r="S69" s="8"/>
      <c r="T69" s="8"/>
    </row>
    <row r="70" spans="1:20" x14ac:dyDescent="0.2">
      <c r="A70" s="34" t="str">
        <f t="shared" si="2"/>
        <v xml:space="preserve"> </v>
      </c>
      <c r="B70" s="38"/>
      <c r="C70" s="16"/>
      <c r="D70" s="7"/>
      <c r="E70" s="27"/>
      <c r="F70" s="11"/>
      <c r="G70" s="11"/>
      <c r="S70" s="8"/>
      <c r="T70" s="8"/>
    </row>
    <row r="71" spans="1:20" x14ac:dyDescent="0.2">
      <c r="A71" s="34" t="str">
        <f t="shared" si="2"/>
        <v xml:space="preserve"> </v>
      </c>
      <c r="B71" s="38"/>
      <c r="C71" s="16"/>
      <c r="D71" s="7"/>
      <c r="E71" s="27"/>
      <c r="F71" s="11"/>
      <c r="G71" s="11"/>
      <c r="S71" s="8"/>
      <c r="T71" s="8"/>
    </row>
    <row r="72" spans="1:20" x14ac:dyDescent="0.2">
      <c r="A72" s="34" t="str">
        <f t="shared" si="2"/>
        <v xml:space="preserve"> </v>
      </c>
      <c r="B72" s="38"/>
      <c r="C72" s="16"/>
      <c r="D72" s="7"/>
      <c r="E72" s="27"/>
      <c r="F72" s="11"/>
      <c r="G72" s="11"/>
      <c r="S72" s="8"/>
      <c r="T72" s="8"/>
    </row>
    <row r="73" spans="1:20" x14ac:dyDescent="0.2">
      <c r="A73" s="34" t="str">
        <f t="shared" si="2"/>
        <v xml:space="preserve"> </v>
      </c>
      <c r="B73" s="38"/>
      <c r="C73" s="16"/>
      <c r="D73" s="7"/>
      <c r="E73" s="27"/>
      <c r="G73" s="11"/>
      <c r="S73" s="8"/>
      <c r="T73" s="8"/>
    </row>
    <row r="74" spans="1:20" ht="13.5" thickBot="1" x14ac:dyDescent="0.25">
      <c r="A74" s="68" t="str">
        <f t="shared" si="2"/>
        <v xml:space="preserve"> </v>
      </c>
      <c r="B74" s="39"/>
      <c r="C74" s="40"/>
      <c r="D74" s="28"/>
      <c r="E74" s="29"/>
      <c r="F74" s="11"/>
      <c r="G74" s="11"/>
      <c r="S74" s="8"/>
      <c r="T74" s="8"/>
    </row>
    <row r="75" spans="1:20" ht="13.5" thickBot="1" x14ac:dyDescent="0.25">
      <c r="G75" s="11"/>
      <c r="S75" s="8"/>
      <c r="T75" s="8"/>
    </row>
    <row r="76" spans="1:20" x14ac:dyDescent="0.2">
      <c r="A76" s="41" t="s">
        <v>49</v>
      </c>
      <c r="B76" s="30"/>
      <c r="C76" s="21" t="s">
        <v>50</v>
      </c>
      <c r="D76" s="22" t="s">
        <v>51</v>
      </c>
      <c r="G76" s="11"/>
      <c r="S76" s="8"/>
      <c r="T76" s="8"/>
    </row>
    <row r="77" spans="1:20" ht="15" thickBot="1" x14ac:dyDescent="0.3">
      <c r="A77" s="33" t="s">
        <v>69</v>
      </c>
      <c r="B77" s="31" t="s">
        <v>52</v>
      </c>
      <c r="C77" s="23" t="s">
        <v>53</v>
      </c>
      <c r="D77" s="24" t="s">
        <v>53</v>
      </c>
    </row>
    <row r="78" spans="1:20" x14ac:dyDescent="0.2">
      <c r="A78" s="37" t="str">
        <f>+A9</f>
        <v>Pkw-Diesel-mittel-DE-2020 inkl. Bio (je kWh)</v>
      </c>
      <c r="B78" s="42">
        <v>1.4240176172435859</v>
      </c>
      <c r="C78" s="43">
        <v>1.2207370944460425</v>
      </c>
      <c r="D78" s="26">
        <v>0.2032805227975433</v>
      </c>
    </row>
    <row r="79" spans="1:20" x14ac:dyDescent="0.2">
      <c r="A79" s="34" t="str">
        <f>+A10</f>
        <v>Pkw-Diesel-mittel-DE-2020 exkl. Bio (je kWh)</v>
      </c>
      <c r="B79" s="44">
        <v>1.3595583741846651</v>
      </c>
      <c r="C79" s="10">
        <v>1.3187135360864053</v>
      </c>
      <c r="D79" s="27">
        <v>4.084483809825968E-2</v>
      </c>
    </row>
    <row r="80" spans="1:20" x14ac:dyDescent="0.2">
      <c r="A80" s="34" t="str">
        <f>+A11</f>
        <v>Pkw-Benzin-mittel-DE-2020 inkl. Bio (je kWh)</v>
      </c>
      <c r="B80" s="44">
        <v>1.3871562596408071</v>
      </c>
      <c r="C80" s="10">
        <v>1.1683043347490649</v>
      </c>
      <c r="D80" s="27">
        <v>0.21885192489174202</v>
      </c>
    </row>
    <row r="81" spans="1:4" x14ac:dyDescent="0.2">
      <c r="A81" s="34" t="str">
        <f t="shared" ref="A81:A96" si="3">+A12</f>
        <v>Pkw-Benzin-mittel-DE-2020 exkl. Bio (je kWh)</v>
      </c>
      <c r="B81" s="44">
        <v>1.2749745908012757</v>
      </c>
      <c r="C81" s="10">
        <v>1.2564696074308264</v>
      </c>
      <c r="D81" s="27">
        <v>1.8504983370449563E-2</v>
      </c>
    </row>
    <row r="82" spans="1:4" x14ac:dyDescent="0.2">
      <c r="A82" s="34" t="str">
        <f t="shared" si="3"/>
        <v xml:space="preserve"> </v>
      </c>
      <c r="B82" s="44"/>
      <c r="C82" s="10"/>
      <c r="D82" s="27"/>
    </row>
    <row r="83" spans="1:4" x14ac:dyDescent="0.2">
      <c r="A83" s="34" t="str">
        <f t="shared" si="3"/>
        <v xml:space="preserve"> </v>
      </c>
      <c r="B83" s="44"/>
      <c r="C83" s="10"/>
      <c r="D83" s="27"/>
    </row>
    <row r="84" spans="1:4" x14ac:dyDescent="0.2">
      <c r="A84" s="34" t="str">
        <f t="shared" si="3"/>
        <v xml:space="preserve"> </v>
      </c>
      <c r="B84" s="44"/>
      <c r="C84" s="10"/>
      <c r="D84" s="27"/>
    </row>
    <row r="85" spans="1:4" x14ac:dyDescent="0.2">
      <c r="A85" s="34" t="str">
        <f t="shared" si="3"/>
        <v xml:space="preserve"> </v>
      </c>
      <c r="B85" s="44"/>
      <c r="C85" s="10"/>
      <c r="D85" s="27"/>
    </row>
    <row r="86" spans="1:4" x14ac:dyDescent="0.2">
      <c r="A86" s="34" t="str">
        <f t="shared" si="3"/>
        <v xml:space="preserve"> </v>
      </c>
      <c r="B86" s="44"/>
      <c r="C86" s="10"/>
      <c r="D86" s="27"/>
    </row>
    <row r="87" spans="1:4" x14ac:dyDescent="0.2">
      <c r="A87" s="34" t="str">
        <f t="shared" si="3"/>
        <v xml:space="preserve"> </v>
      </c>
      <c r="B87" s="44"/>
      <c r="C87" s="10"/>
      <c r="D87" s="27"/>
    </row>
    <row r="88" spans="1:4" x14ac:dyDescent="0.2">
      <c r="A88" s="34" t="str">
        <f t="shared" si="3"/>
        <v xml:space="preserve"> </v>
      </c>
      <c r="B88" s="44"/>
      <c r="C88" s="10"/>
      <c r="D88" s="27"/>
    </row>
    <row r="89" spans="1:4" x14ac:dyDescent="0.2">
      <c r="A89" s="34" t="str">
        <f t="shared" si="3"/>
        <v xml:space="preserve"> </v>
      </c>
      <c r="B89" s="44"/>
      <c r="C89" s="10"/>
      <c r="D89" s="27"/>
    </row>
    <row r="90" spans="1:4" x14ac:dyDescent="0.2">
      <c r="A90" s="34" t="str">
        <f t="shared" si="3"/>
        <v xml:space="preserve"> </v>
      </c>
      <c r="B90" s="44"/>
      <c r="C90" s="10"/>
      <c r="D90" s="27"/>
    </row>
    <row r="91" spans="1:4" x14ac:dyDescent="0.2">
      <c r="A91" s="34" t="str">
        <f t="shared" si="3"/>
        <v xml:space="preserve"> </v>
      </c>
      <c r="B91" s="44"/>
      <c r="C91" s="10"/>
      <c r="D91" s="27"/>
    </row>
    <row r="92" spans="1:4" x14ac:dyDescent="0.2">
      <c r="A92" s="34" t="str">
        <f t="shared" si="3"/>
        <v xml:space="preserve"> </v>
      </c>
      <c r="B92" s="44"/>
      <c r="C92" s="10"/>
      <c r="D92" s="27"/>
    </row>
    <row r="93" spans="1:4" x14ac:dyDescent="0.2">
      <c r="A93" s="34" t="str">
        <f t="shared" si="3"/>
        <v xml:space="preserve"> </v>
      </c>
      <c r="B93" s="44"/>
      <c r="C93" s="10"/>
      <c r="D93" s="27"/>
    </row>
    <row r="94" spans="1:4" x14ac:dyDescent="0.2">
      <c r="A94" s="34" t="str">
        <f t="shared" si="3"/>
        <v xml:space="preserve"> </v>
      </c>
      <c r="B94" s="44"/>
      <c r="C94" s="10"/>
      <c r="D94" s="27"/>
    </row>
    <row r="95" spans="1:4" x14ac:dyDescent="0.2">
      <c r="A95" s="34" t="str">
        <f t="shared" si="3"/>
        <v xml:space="preserve"> </v>
      </c>
      <c r="B95" s="44"/>
      <c r="C95" s="10"/>
      <c r="D95" s="27"/>
    </row>
    <row r="96" spans="1:4" x14ac:dyDescent="0.2">
      <c r="A96" s="34" t="str">
        <f t="shared" si="3"/>
        <v xml:space="preserve"> </v>
      </c>
      <c r="B96" s="70"/>
      <c r="C96" s="71"/>
      <c r="D96" s="69"/>
    </row>
    <row r="97" spans="1:9" ht="13.5" thickBot="1" x14ac:dyDescent="0.25">
      <c r="A97" s="68" t="str">
        <f>+A28</f>
        <v xml:space="preserve"> </v>
      </c>
      <c r="B97" s="45"/>
      <c r="C97" s="46"/>
      <c r="D97" s="29"/>
    </row>
    <row r="98" spans="1:9" ht="13.5" thickBot="1" x14ac:dyDescent="0.25"/>
    <row r="99" spans="1:9" x14ac:dyDescent="0.2">
      <c r="A99" s="49" t="s">
        <v>54</v>
      </c>
      <c r="B99" s="47"/>
    </row>
    <row r="100" spans="1:9" ht="13.5" thickBot="1" x14ac:dyDescent="0.25">
      <c r="A100" s="33" t="s">
        <v>55</v>
      </c>
      <c r="B100" s="48" t="str">
        <f>"[m²/kWh]"</f>
        <v>[m²/kWh]</v>
      </c>
      <c r="D100" s="11"/>
      <c r="E100" s="11"/>
      <c r="F100" s="11"/>
    </row>
    <row r="101" spans="1:9" x14ac:dyDescent="0.2">
      <c r="A101" s="37" t="str">
        <f>+A9</f>
        <v>Pkw-Diesel-mittel-DE-2020 inkl. Bio (je kWh)</v>
      </c>
      <c r="B101" s="85">
        <v>4.0307490227714488E-2</v>
      </c>
    </row>
    <row r="102" spans="1:9" x14ac:dyDescent="0.2">
      <c r="A102" s="34" t="str">
        <f>+A10</f>
        <v>Pkw-Diesel-mittel-DE-2020 exkl. Bio (je kWh)</v>
      </c>
      <c r="B102" s="86">
        <v>3.0149271466488933E-3</v>
      </c>
      <c r="G102" s="11"/>
      <c r="H102" s="11"/>
      <c r="I102" s="11"/>
    </row>
    <row r="103" spans="1:9" x14ac:dyDescent="0.2">
      <c r="A103" s="34" t="str">
        <f>+A11</f>
        <v>Pkw-Benzin-mittel-DE-2020 inkl. Bio (je kWh)</v>
      </c>
      <c r="B103" s="86">
        <v>1.6230703824864297E-2</v>
      </c>
    </row>
    <row r="104" spans="1:9" x14ac:dyDescent="0.2">
      <c r="A104" s="34" t="str">
        <f t="shared" ref="A104:A119" si="4">+A12</f>
        <v>Pkw-Benzin-mittel-DE-2020 exkl. Bio (je kWh)</v>
      </c>
      <c r="B104" s="86">
        <v>3.2110411902677895E-4</v>
      </c>
    </row>
    <row r="105" spans="1:9" x14ac:dyDescent="0.2">
      <c r="A105" s="34" t="str">
        <f t="shared" si="4"/>
        <v xml:space="preserve"> </v>
      </c>
      <c r="B105" s="86"/>
    </row>
    <row r="106" spans="1:9" x14ac:dyDescent="0.2">
      <c r="A106" s="34" t="str">
        <f t="shared" si="4"/>
        <v xml:space="preserve"> </v>
      </c>
      <c r="B106" s="86"/>
    </row>
    <row r="107" spans="1:9" x14ac:dyDescent="0.2">
      <c r="A107" s="34" t="str">
        <f t="shared" si="4"/>
        <v xml:space="preserve"> </v>
      </c>
      <c r="B107" s="86"/>
    </row>
    <row r="108" spans="1:9" x14ac:dyDescent="0.2">
      <c r="A108" s="34" t="str">
        <f t="shared" si="4"/>
        <v xml:space="preserve"> </v>
      </c>
      <c r="B108" s="86"/>
    </row>
    <row r="109" spans="1:9" x14ac:dyDescent="0.2">
      <c r="A109" s="34" t="str">
        <f t="shared" si="4"/>
        <v xml:space="preserve"> </v>
      </c>
      <c r="B109" s="86"/>
    </row>
    <row r="110" spans="1:9" x14ac:dyDescent="0.2">
      <c r="A110" s="34" t="str">
        <f t="shared" si="4"/>
        <v xml:space="preserve"> </v>
      </c>
      <c r="B110" s="86"/>
    </row>
    <row r="111" spans="1:9" x14ac:dyDescent="0.2">
      <c r="A111" s="34" t="str">
        <f t="shared" si="4"/>
        <v xml:space="preserve"> </v>
      </c>
      <c r="B111" s="86"/>
    </row>
    <row r="112" spans="1:9" x14ac:dyDescent="0.2">
      <c r="A112" s="34" t="str">
        <f t="shared" si="4"/>
        <v xml:space="preserve"> </v>
      </c>
      <c r="B112" s="86"/>
    </row>
    <row r="113" spans="1:2" x14ac:dyDescent="0.2">
      <c r="A113" s="34" t="str">
        <f t="shared" si="4"/>
        <v xml:space="preserve"> </v>
      </c>
      <c r="B113" s="50"/>
    </row>
    <row r="114" spans="1:2" x14ac:dyDescent="0.2">
      <c r="A114" s="34" t="str">
        <f t="shared" si="4"/>
        <v xml:space="preserve"> </v>
      </c>
      <c r="B114" s="50"/>
    </row>
    <row r="115" spans="1:2" x14ac:dyDescent="0.2">
      <c r="A115" s="34" t="str">
        <f t="shared" si="4"/>
        <v xml:space="preserve"> </v>
      </c>
      <c r="B115" s="50"/>
    </row>
    <row r="116" spans="1:2" x14ac:dyDescent="0.2">
      <c r="A116" s="34" t="str">
        <f t="shared" si="4"/>
        <v xml:space="preserve"> </v>
      </c>
      <c r="B116" s="50"/>
    </row>
    <row r="117" spans="1:2" x14ac:dyDescent="0.2">
      <c r="A117" s="34" t="str">
        <f t="shared" si="4"/>
        <v xml:space="preserve"> </v>
      </c>
      <c r="B117" s="50"/>
    </row>
    <row r="118" spans="1:2" x14ac:dyDescent="0.2">
      <c r="A118" s="34" t="str">
        <f t="shared" si="4"/>
        <v xml:space="preserve"> </v>
      </c>
      <c r="B118" s="50"/>
    </row>
    <row r="119" spans="1:2" x14ac:dyDescent="0.2">
      <c r="A119" s="34" t="str">
        <f t="shared" si="4"/>
        <v xml:space="preserve"> </v>
      </c>
      <c r="B119" s="72"/>
    </row>
    <row r="120" spans="1:2" ht="13.5" thickBot="1" x14ac:dyDescent="0.25">
      <c r="A120" s="68" t="str">
        <f>+A28</f>
        <v xml:space="preserve"> </v>
      </c>
      <c r="B120" s="51"/>
    </row>
  </sheetData>
  <mergeCells count="25">
    <mergeCell ref="B28:G28"/>
    <mergeCell ref="B22:G22"/>
    <mergeCell ref="B23:G23"/>
    <mergeCell ref="B24:G24"/>
    <mergeCell ref="B25:G25"/>
    <mergeCell ref="B26:G26"/>
    <mergeCell ref="B27:G27"/>
    <mergeCell ref="B21:G21"/>
    <mergeCell ref="B10:G10"/>
    <mergeCell ref="B11:G11"/>
    <mergeCell ref="B12:G12"/>
    <mergeCell ref="B13:G13"/>
    <mergeCell ref="B14:G14"/>
    <mergeCell ref="B15:G15"/>
    <mergeCell ref="B16:G16"/>
    <mergeCell ref="B17:G17"/>
    <mergeCell ref="B18:G18"/>
    <mergeCell ref="B19:G19"/>
    <mergeCell ref="B20:G20"/>
    <mergeCell ref="B9:G9"/>
    <mergeCell ref="B3:G3"/>
    <mergeCell ref="B4:G4"/>
    <mergeCell ref="B5:G5"/>
    <mergeCell ref="B6:G6"/>
    <mergeCell ref="B8:G8"/>
  </mergeCells>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908E9-5212-4F1E-8F15-1E1038DAA8C3}">
  <sheetPr codeName="Tabelle44">
    <tabColor indexed="52"/>
  </sheetPr>
  <dimension ref="A1:T131"/>
  <sheetViews>
    <sheetView topLeftCell="A42" workbookViewId="0">
      <selection activeCell="A78" sqref="A78"/>
    </sheetView>
  </sheetViews>
  <sheetFormatPr baseColWidth="10" defaultColWidth="11.42578125" defaultRowHeight="12.75" x14ac:dyDescent="0.2"/>
  <cols>
    <col min="1" max="1" width="39.85546875" customWidth="1"/>
    <col min="2" max="2" width="18.140625" customWidth="1"/>
    <col min="3" max="3" width="15.5703125" customWidth="1"/>
    <col min="4" max="4" width="16" customWidth="1"/>
    <col min="5" max="5" width="13.5703125" customWidth="1"/>
    <col min="6" max="6" width="14.42578125" customWidth="1"/>
    <col min="7" max="7" width="12.85546875" customWidth="1"/>
    <col min="8" max="10" width="11.5703125" bestFit="1" customWidth="1"/>
  </cols>
  <sheetData>
    <row r="1" spans="1:10" ht="15.75" customHeight="1" x14ac:dyDescent="0.25">
      <c r="A1" s="123" t="str">
        <f>"Ergebnisse aus GEMIS "&amp;Einführung!F3</f>
        <v>Ergebnisse aus GEMIS Version 5.2</v>
      </c>
      <c r="B1" s="2"/>
      <c r="C1" s="4" t="s">
        <v>233</v>
      </c>
      <c r="D1" s="2"/>
      <c r="E1" s="2"/>
      <c r="F1" s="2"/>
      <c r="G1" s="2"/>
    </row>
    <row r="2" spans="1:10" x14ac:dyDescent="0.2">
      <c r="A2" s="1"/>
      <c r="B2" s="2"/>
      <c r="C2" s="2"/>
      <c r="D2" s="2"/>
      <c r="E2" s="2"/>
      <c r="F2" s="2"/>
      <c r="G2" s="2"/>
    </row>
    <row r="3" spans="1:10" ht="15.75" x14ac:dyDescent="0.25">
      <c r="A3" s="174" t="s">
        <v>31</v>
      </c>
      <c r="B3" s="369" t="s">
        <v>337</v>
      </c>
      <c r="C3" s="370"/>
      <c r="D3" s="370"/>
      <c r="E3" s="370"/>
      <c r="F3" s="370"/>
      <c r="G3" s="371"/>
      <c r="H3" t="s">
        <v>336</v>
      </c>
    </row>
    <row r="4" spans="1:10" ht="32.1" customHeight="1" x14ac:dyDescent="0.2">
      <c r="A4" s="175" t="s">
        <v>32</v>
      </c>
      <c r="B4" s="386" t="s">
        <v>338</v>
      </c>
      <c r="C4" s="387"/>
      <c r="D4" s="387"/>
      <c r="E4" s="387"/>
      <c r="F4" s="387"/>
      <c r="G4" s="388"/>
    </row>
    <row r="5" spans="1:10" ht="15.75" x14ac:dyDescent="0.25">
      <c r="A5" s="176" t="s">
        <v>33</v>
      </c>
      <c r="B5" s="361" t="s">
        <v>34</v>
      </c>
      <c r="C5" s="362"/>
      <c r="D5" s="362"/>
      <c r="E5" s="362"/>
      <c r="F5" s="362"/>
      <c r="G5" s="363"/>
      <c r="I5" t="s">
        <v>65</v>
      </c>
    </row>
    <row r="6" spans="1:10" ht="17.25" customHeight="1" x14ac:dyDescent="0.25">
      <c r="A6" s="177"/>
      <c r="B6" s="389" t="s">
        <v>339</v>
      </c>
      <c r="C6" s="390"/>
      <c r="D6" s="390"/>
      <c r="E6" s="390"/>
      <c r="F6" s="390"/>
      <c r="G6" s="391"/>
      <c r="H6" s="3"/>
      <c r="I6" t="s">
        <v>67</v>
      </c>
      <c r="J6" s="5"/>
    </row>
    <row r="7" spans="1:10" ht="16.5" thickBot="1" x14ac:dyDescent="0.3">
      <c r="A7" s="103"/>
      <c r="B7" s="102"/>
      <c r="C7" s="103"/>
      <c r="D7" s="103"/>
      <c r="E7" s="103"/>
      <c r="F7" s="103"/>
      <c r="G7" s="103"/>
      <c r="H7" s="3"/>
      <c r="J7" s="3"/>
    </row>
    <row r="8" spans="1:10" ht="16.5" thickBot="1" x14ac:dyDescent="0.3">
      <c r="A8" s="178" t="s">
        <v>35</v>
      </c>
      <c r="B8" s="367" t="s">
        <v>36</v>
      </c>
      <c r="C8" s="367"/>
      <c r="D8" s="367"/>
      <c r="E8" s="367"/>
      <c r="F8" s="367"/>
      <c r="G8" s="367"/>
      <c r="H8" s="15" t="s">
        <v>37</v>
      </c>
    </row>
    <row r="9" spans="1:10" ht="15.75" x14ac:dyDescent="0.25">
      <c r="A9" s="179" t="s">
        <v>301</v>
      </c>
      <c r="B9" s="354" t="s">
        <v>311</v>
      </c>
      <c r="C9" s="354"/>
      <c r="D9" s="354"/>
      <c r="E9" s="354"/>
      <c r="F9" s="354"/>
      <c r="G9" s="354"/>
      <c r="H9" s="59">
        <v>2020</v>
      </c>
      <c r="J9" s="3"/>
    </row>
    <row r="10" spans="1:10" ht="15" customHeight="1" x14ac:dyDescent="0.25">
      <c r="A10" s="179" t="s">
        <v>302</v>
      </c>
      <c r="B10" s="354" t="s">
        <v>310</v>
      </c>
      <c r="C10" s="354"/>
      <c r="D10" s="354"/>
      <c r="E10" s="354"/>
      <c r="F10" s="354"/>
      <c r="G10" s="354"/>
      <c r="H10" s="56">
        <f>+H9</f>
        <v>2020</v>
      </c>
      <c r="J10" s="5"/>
    </row>
    <row r="11" spans="1:10" ht="12.6" customHeight="1" x14ac:dyDescent="0.25">
      <c r="A11" s="179" t="s">
        <v>303</v>
      </c>
      <c r="B11" s="354" t="s">
        <v>312</v>
      </c>
      <c r="C11" s="354"/>
      <c r="D11" s="354"/>
      <c r="E11" s="354"/>
      <c r="F11" s="354"/>
      <c r="G11" s="354"/>
      <c r="H11" s="56">
        <f>+H10</f>
        <v>2020</v>
      </c>
      <c r="J11" s="3"/>
    </row>
    <row r="12" spans="1:10" ht="12.6" customHeight="1" x14ac:dyDescent="0.25">
      <c r="A12" s="179" t="s">
        <v>304</v>
      </c>
      <c r="B12" s="392" t="s">
        <v>313</v>
      </c>
      <c r="C12" s="393"/>
      <c r="D12" s="393"/>
      <c r="E12" s="393"/>
      <c r="F12" s="393"/>
      <c r="G12" s="394"/>
      <c r="H12" s="56">
        <f t="shared" ref="H12:H16" si="0">+H11</f>
        <v>2020</v>
      </c>
    </row>
    <row r="13" spans="1:10" ht="12.6" customHeight="1" x14ac:dyDescent="0.25">
      <c r="A13" s="179" t="s">
        <v>305</v>
      </c>
      <c r="B13" s="354" t="s">
        <v>314</v>
      </c>
      <c r="C13" s="354"/>
      <c r="D13" s="354"/>
      <c r="E13" s="354"/>
      <c r="F13" s="354"/>
      <c r="G13" s="354"/>
      <c r="H13" s="56">
        <f t="shared" si="0"/>
        <v>2020</v>
      </c>
    </row>
    <row r="14" spans="1:10" ht="12.6" customHeight="1" x14ac:dyDescent="0.25">
      <c r="A14" s="179" t="s">
        <v>306</v>
      </c>
      <c r="B14" s="354" t="s">
        <v>315</v>
      </c>
      <c r="C14" s="354"/>
      <c r="D14" s="354"/>
      <c r="E14" s="354"/>
      <c r="F14" s="354"/>
      <c r="G14" s="354"/>
      <c r="H14" s="56">
        <f t="shared" si="0"/>
        <v>2020</v>
      </c>
    </row>
    <row r="15" spans="1:10" ht="12.6" customHeight="1" x14ac:dyDescent="0.25">
      <c r="A15" s="181" t="s">
        <v>307</v>
      </c>
      <c r="B15" s="354" t="s">
        <v>309</v>
      </c>
      <c r="C15" s="354"/>
      <c r="D15" s="354"/>
      <c r="E15" s="354"/>
      <c r="F15" s="354"/>
      <c r="G15" s="354"/>
      <c r="H15" s="56">
        <f t="shared" si="0"/>
        <v>2020</v>
      </c>
      <c r="I15" s="6"/>
    </row>
    <row r="16" spans="1:10" ht="12.6" customHeight="1" x14ac:dyDescent="0.25">
      <c r="A16" s="181" t="s">
        <v>316</v>
      </c>
      <c r="B16" s="354" t="s">
        <v>308</v>
      </c>
      <c r="C16" s="354"/>
      <c r="D16" s="354"/>
      <c r="E16" s="354"/>
      <c r="F16" s="354"/>
      <c r="G16" s="354"/>
      <c r="H16" s="56">
        <f t="shared" si="0"/>
        <v>2020</v>
      </c>
    </row>
    <row r="17" spans="1:12" ht="12.6" customHeight="1" x14ac:dyDescent="0.25">
      <c r="A17" s="181" t="s">
        <v>66</v>
      </c>
      <c r="B17" s="354"/>
      <c r="C17" s="354"/>
      <c r="D17" s="354"/>
      <c r="E17" s="354"/>
      <c r="F17" s="354"/>
      <c r="G17" s="354"/>
      <c r="H17" s="56"/>
      <c r="L17" s="6"/>
    </row>
    <row r="18" spans="1:12" ht="12.6" customHeight="1" x14ac:dyDescent="0.25">
      <c r="A18" s="181" t="s">
        <v>66</v>
      </c>
      <c r="B18" s="354"/>
      <c r="C18" s="354"/>
      <c r="D18" s="354"/>
      <c r="E18" s="354"/>
      <c r="F18" s="354"/>
      <c r="G18" s="354"/>
      <c r="H18" s="56"/>
      <c r="K18" s="6"/>
    </row>
    <row r="19" spans="1:12" ht="12.6" customHeight="1" x14ac:dyDescent="0.25">
      <c r="A19" s="181" t="s">
        <v>66</v>
      </c>
      <c r="B19" s="354"/>
      <c r="C19" s="354"/>
      <c r="D19" s="354"/>
      <c r="E19" s="354"/>
      <c r="F19" s="354"/>
      <c r="G19" s="354"/>
      <c r="H19" s="56"/>
    </row>
    <row r="20" spans="1:12" ht="12.6" customHeight="1" x14ac:dyDescent="0.25">
      <c r="A20" s="181" t="s">
        <v>66</v>
      </c>
      <c r="B20" s="354"/>
      <c r="C20" s="354"/>
      <c r="D20" s="354"/>
      <c r="E20" s="354"/>
      <c r="F20" s="354"/>
      <c r="G20" s="354"/>
      <c r="H20" s="56"/>
    </row>
    <row r="21" spans="1:12" ht="12.6" customHeight="1" x14ac:dyDescent="0.25">
      <c r="A21" s="181" t="s">
        <v>66</v>
      </c>
      <c r="B21" s="354"/>
      <c r="C21" s="354"/>
      <c r="D21" s="354"/>
      <c r="E21" s="354"/>
      <c r="F21" s="354"/>
      <c r="G21" s="354"/>
      <c r="H21" s="56"/>
    </row>
    <row r="22" spans="1:12" ht="12.6" customHeight="1" x14ac:dyDescent="0.25">
      <c r="A22" s="181" t="s">
        <v>66</v>
      </c>
      <c r="B22" s="354"/>
      <c r="C22" s="354"/>
      <c r="D22" s="354"/>
      <c r="E22" s="354"/>
      <c r="F22" s="354"/>
      <c r="G22" s="354"/>
      <c r="H22" s="56"/>
    </row>
    <row r="23" spans="1:12" ht="12.75" customHeight="1" x14ac:dyDescent="0.25">
      <c r="A23" s="181" t="s">
        <v>66</v>
      </c>
      <c r="B23" s="354"/>
      <c r="C23" s="354"/>
      <c r="D23" s="354"/>
      <c r="E23" s="354"/>
      <c r="F23" s="354"/>
      <c r="G23" s="354"/>
      <c r="H23" s="56"/>
    </row>
    <row r="24" spans="1:12" ht="12.75" customHeight="1" x14ac:dyDescent="0.25">
      <c r="A24" s="181" t="s">
        <v>66</v>
      </c>
      <c r="B24" s="354"/>
      <c r="C24" s="354"/>
      <c r="D24" s="354"/>
      <c r="E24" s="354"/>
      <c r="F24" s="354"/>
      <c r="G24" s="354"/>
      <c r="H24" s="56"/>
    </row>
    <row r="25" spans="1:12" ht="12.75" customHeight="1" x14ac:dyDescent="0.25">
      <c r="A25" s="182" t="s">
        <v>66</v>
      </c>
      <c r="B25" s="354"/>
      <c r="C25" s="354"/>
      <c r="D25" s="354"/>
      <c r="E25" s="354"/>
      <c r="F25" s="354"/>
      <c r="G25" s="354"/>
      <c r="H25" s="56"/>
    </row>
    <row r="26" spans="1:12" ht="12.75" customHeight="1" x14ac:dyDescent="0.2">
      <c r="A26" s="128" t="s">
        <v>66</v>
      </c>
      <c r="B26" s="395"/>
      <c r="C26" s="396"/>
      <c r="D26" s="396"/>
      <c r="E26" s="396"/>
      <c r="F26" s="396"/>
      <c r="G26" s="396"/>
      <c r="H26" s="56"/>
    </row>
    <row r="27" spans="1:12" ht="12.6" customHeight="1" x14ac:dyDescent="0.2">
      <c r="A27" s="128" t="s">
        <v>66</v>
      </c>
      <c r="B27" s="395"/>
      <c r="C27" s="396"/>
      <c r="D27" s="396"/>
      <c r="E27" s="396"/>
      <c r="F27" s="396"/>
      <c r="G27" s="396"/>
      <c r="H27" s="56"/>
    </row>
    <row r="28" spans="1:12" ht="12.95" customHeight="1" thickBot="1" x14ac:dyDescent="0.25">
      <c r="A28" s="129" t="s">
        <v>66</v>
      </c>
      <c r="B28" s="395"/>
      <c r="C28" s="396"/>
      <c r="D28" s="396"/>
      <c r="E28" s="396"/>
      <c r="F28" s="396"/>
      <c r="G28" s="396"/>
      <c r="H28" s="17"/>
    </row>
    <row r="29" spans="1:12" ht="13.5" thickBot="1" x14ac:dyDescent="0.25">
      <c r="B29" s="313"/>
      <c r="C29" s="313"/>
      <c r="D29" s="313"/>
      <c r="E29" s="313"/>
      <c r="F29" s="313"/>
      <c r="G29" s="313"/>
    </row>
    <row r="30" spans="1:12" ht="14.25" x14ac:dyDescent="0.25">
      <c r="A30" s="32" t="s">
        <v>38</v>
      </c>
      <c r="B30" s="30" t="s">
        <v>39</v>
      </c>
      <c r="C30" s="21"/>
      <c r="D30" s="21"/>
      <c r="E30" s="22"/>
      <c r="G30" s="2"/>
    </row>
    <row r="31" spans="1:12" ht="15" thickBot="1" x14ac:dyDescent="0.3">
      <c r="A31" s="33" t="str">
        <f>"Option ["&amp;I$5&amp;"/"&amp;I$6&amp;"]"</f>
        <v>Option [g/kg]</v>
      </c>
      <c r="B31" s="31" t="s">
        <v>40</v>
      </c>
      <c r="C31" s="23" t="s">
        <v>41</v>
      </c>
      <c r="D31" s="23" t="s">
        <v>42</v>
      </c>
      <c r="E31" s="24" t="s">
        <v>43</v>
      </c>
      <c r="G31" s="2"/>
    </row>
    <row r="32" spans="1:12" ht="14.25" customHeight="1" x14ac:dyDescent="0.2">
      <c r="A32" s="37" t="str">
        <f>+A9</f>
        <v>Kies</v>
      </c>
      <c r="B32" s="42">
        <v>4.1830276353382184E-2</v>
      </c>
      <c r="C32" s="43">
        <v>2.7799684281328385E-3</v>
      </c>
      <c r="D32" s="43">
        <v>5.4197325776854578E-2</v>
      </c>
      <c r="E32" s="26">
        <v>4.5659152820565771E-3</v>
      </c>
      <c r="F32" s="8"/>
    </row>
    <row r="33" spans="1:7" ht="14.25" customHeight="1" x14ac:dyDescent="0.2">
      <c r="A33" s="34" t="str">
        <f>+A10</f>
        <v>Sand</v>
      </c>
      <c r="B33" s="44">
        <v>3.8180761143722465E-2</v>
      </c>
      <c r="C33" s="10">
        <v>1.665458813355799E-3</v>
      </c>
      <c r="D33" s="10">
        <v>5.1921203463190922E-2</v>
      </c>
      <c r="E33" s="27">
        <v>4.3879655474205245E-3</v>
      </c>
      <c r="F33" s="8"/>
    </row>
    <row r="34" spans="1:7" x14ac:dyDescent="0.2">
      <c r="A34" s="34" t="str">
        <f>+A11</f>
        <v>Beton</v>
      </c>
      <c r="B34" s="44">
        <v>0.29452552125009901</v>
      </c>
      <c r="C34" s="10">
        <v>2.7108777895042797E-2</v>
      </c>
      <c r="D34" s="10">
        <v>0.37614175768837416</v>
      </c>
      <c r="E34" s="27">
        <v>5.7741455215194248E-2</v>
      </c>
      <c r="F34" s="8"/>
      <c r="G34" s="8"/>
    </row>
    <row r="35" spans="1:7" x14ac:dyDescent="0.2">
      <c r="A35" s="34" t="str">
        <f t="shared" ref="A35:A51" si="1">+A12</f>
        <v>Branntkalk</v>
      </c>
      <c r="B35" s="44">
        <v>0.50215511188578099</v>
      </c>
      <c r="C35" s="10">
        <v>6.161178090284352E-2</v>
      </c>
      <c r="D35" s="10">
        <v>0.62531421530857612</v>
      </c>
      <c r="E35" s="27">
        <v>0.18942434042741899</v>
      </c>
      <c r="F35" s="8"/>
      <c r="G35" s="8"/>
    </row>
    <row r="36" spans="1:7" x14ac:dyDescent="0.2">
      <c r="A36" s="34" t="str">
        <f t="shared" si="1"/>
        <v>Gips</v>
      </c>
      <c r="B36" s="44">
        <v>0.1398175901655925</v>
      </c>
      <c r="C36" s="10">
        <v>1.2032243938501308E-2</v>
      </c>
      <c r="D36" s="10">
        <v>0.17493265946209027</v>
      </c>
      <c r="E36" s="27">
        <v>0.93403999449914232</v>
      </c>
      <c r="F36" s="8"/>
      <c r="G36" s="8"/>
    </row>
    <row r="37" spans="1:7" x14ac:dyDescent="0.2">
      <c r="A37" s="34" t="str">
        <f t="shared" si="1"/>
        <v>Glas</v>
      </c>
      <c r="B37" s="44">
        <v>5.4916051497774427</v>
      </c>
      <c r="C37" s="10">
        <v>2.4437059380035553</v>
      </c>
      <c r="D37" s="10">
        <v>4.3579435727098454</v>
      </c>
      <c r="E37" s="27">
        <v>0.50359144654071808</v>
      </c>
      <c r="F37" s="8"/>
      <c r="G37" s="8"/>
    </row>
    <row r="38" spans="1:7" x14ac:dyDescent="0.2">
      <c r="A38" s="34" t="str">
        <f t="shared" si="1"/>
        <v>Steinwolle</v>
      </c>
      <c r="B38" s="44">
        <v>2.6740936347712387</v>
      </c>
      <c r="C38" s="10">
        <v>1.7819411565508223</v>
      </c>
      <c r="D38" s="10">
        <v>1.2155164487459877</v>
      </c>
      <c r="E38" s="27">
        <v>0.31537343553639613</v>
      </c>
      <c r="F38" s="8"/>
      <c r="G38" s="8"/>
    </row>
    <row r="39" spans="1:7" x14ac:dyDescent="0.2">
      <c r="A39" s="34" t="str">
        <f t="shared" si="1"/>
        <v>Zement (Portland)</v>
      </c>
      <c r="B39" s="44">
        <v>1.531155274637245</v>
      </c>
      <c r="C39" s="10">
        <v>0.14148658278513343</v>
      </c>
      <c r="D39" s="10">
        <v>1.965498873760285</v>
      </c>
      <c r="E39" s="27">
        <v>0.32173619779543383</v>
      </c>
      <c r="F39" s="8"/>
      <c r="G39" s="8"/>
    </row>
    <row r="40" spans="1:7" x14ac:dyDescent="0.2">
      <c r="A40" s="34"/>
      <c r="B40" s="53"/>
      <c r="C40" s="7"/>
      <c r="D40" s="7"/>
      <c r="E40" s="27"/>
      <c r="F40" s="8"/>
      <c r="G40" s="8"/>
    </row>
    <row r="41" spans="1:7" x14ac:dyDescent="0.2">
      <c r="A41" s="34"/>
      <c r="B41" s="53"/>
      <c r="C41" s="7"/>
      <c r="D41" s="7"/>
      <c r="E41" s="27"/>
      <c r="F41" s="8"/>
      <c r="G41" s="8"/>
    </row>
    <row r="42" spans="1:7" x14ac:dyDescent="0.2">
      <c r="A42" s="34" t="str">
        <f t="shared" si="1"/>
        <v xml:space="preserve"> </v>
      </c>
      <c r="B42" s="53"/>
      <c r="C42" s="7"/>
      <c r="D42" s="7"/>
      <c r="E42" s="27"/>
      <c r="F42" s="8"/>
      <c r="G42" s="8"/>
    </row>
    <row r="43" spans="1:7" x14ac:dyDescent="0.2">
      <c r="A43" s="34" t="str">
        <f t="shared" si="1"/>
        <v xml:space="preserve"> </v>
      </c>
      <c r="B43" s="53"/>
      <c r="C43" s="7"/>
      <c r="D43" s="7"/>
      <c r="E43" s="27"/>
      <c r="F43" s="8"/>
      <c r="G43" s="8"/>
    </row>
    <row r="44" spans="1:7" x14ac:dyDescent="0.2">
      <c r="A44" s="34" t="str">
        <f t="shared" si="1"/>
        <v xml:space="preserve"> </v>
      </c>
      <c r="B44" s="53"/>
      <c r="C44" s="7"/>
      <c r="D44" s="7"/>
      <c r="E44" s="27"/>
      <c r="F44" s="8"/>
      <c r="G44" s="8"/>
    </row>
    <row r="45" spans="1:7" x14ac:dyDescent="0.2">
      <c r="A45" s="34" t="str">
        <f t="shared" si="1"/>
        <v xml:space="preserve"> </v>
      </c>
      <c r="B45" s="53"/>
      <c r="C45" s="7"/>
      <c r="D45" s="7"/>
      <c r="E45" s="27"/>
      <c r="F45" s="8"/>
      <c r="G45" s="8"/>
    </row>
    <row r="46" spans="1:7" x14ac:dyDescent="0.2">
      <c r="A46" s="34" t="str">
        <f t="shared" si="1"/>
        <v xml:space="preserve"> </v>
      </c>
      <c r="B46" s="53"/>
      <c r="C46" s="7"/>
      <c r="D46" s="7"/>
      <c r="E46" s="27"/>
      <c r="F46" s="8"/>
      <c r="G46" s="8"/>
    </row>
    <row r="47" spans="1:7" x14ac:dyDescent="0.2">
      <c r="A47" s="34" t="str">
        <f t="shared" si="1"/>
        <v xml:space="preserve"> </v>
      </c>
      <c r="B47" s="53"/>
      <c r="C47" s="7"/>
      <c r="D47" s="7"/>
      <c r="E47" s="27"/>
      <c r="F47" s="8"/>
      <c r="G47" s="8"/>
    </row>
    <row r="48" spans="1:7" x14ac:dyDescent="0.2">
      <c r="A48" s="34" t="str">
        <f t="shared" si="1"/>
        <v xml:space="preserve"> </v>
      </c>
      <c r="B48" s="53"/>
      <c r="C48" s="7"/>
      <c r="D48" s="7"/>
      <c r="E48" s="27"/>
      <c r="F48" s="8"/>
      <c r="G48" s="8"/>
    </row>
    <row r="49" spans="1:20" x14ac:dyDescent="0.2">
      <c r="A49" s="34" t="str">
        <f t="shared" si="1"/>
        <v xml:space="preserve"> </v>
      </c>
      <c r="B49" s="53"/>
      <c r="C49" s="7"/>
      <c r="D49" s="7"/>
      <c r="E49" s="27"/>
      <c r="F49" s="8"/>
      <c r="G49" s="8"/>
    </row>
    <row r="50" spans="1:20" x14ac:dyDescent="0.2">
      <c r="A50" s="34" t="str">
        <f t="shared" si="1"/>
        <v xml:space="preserve"> </v>
      </c>
      <c r="B50" s="53"/>
      <c r="C50" s="7"/>
      <c r="D50" s="7"/>
      <c r="E50" s="27"/>
      <c r="F50" s="8"/>
      <c r="G50" s="8"/>
    </row>
    <row r="51" spans="1:20" ht="13.5" thickBot="1" x14ac:dyDescent="0.25">
      <c r="A51" s="35" t="str">
        <f t="shared" si="1"/>
        <v xml:space="preserve"> </v>
      </c>
      <c r="B51" s="54"/>
      <c r="C51" s="28"/>
      <c r="D51" s="28"/>
      <c r="E51" s="29"/>
      <c r="F51" s="8"/>
      <c r="G51" s="8"/>
    </row>
    <row r="52" spans="1:20" ht="13.5" thickBot="1" x14ac:dyDescent="0.25">
      <c r="G52" s="8"/>
    </row>
    <row r="53" spans="1:20" ht="14.25" x14ac:dyDescent="0.25">
      <c r="A53" s="36" t="s">
        <v>44</v>
      </c>
      <c r="B53" s="30" t="s">
        <v>45</v>
      </c>
      <c r="C53" s="21"/>
      <c r="D53" s="21"/>
      <c r="E53" s="22"/>
      <c r="F53" s="9"/>
      <c r="G53" s="8"/>
    </row>
    <row r="54" spans="1:20" ht="15" thickBot="1" x14ac:dyDescent="0.3">
      <c r="A54" s="33" t="str">
        <f>"Option ["&amp;I$5&amp;"/"&amp;I$6&amp;"]"</f>
        <v>Option [g/kg]</v>
      </c>
      <c r="B54" s="31" t="s">
        <v>40</v>
      </c>
      <c r="C54" s="23" t="s">
        <v>46</v>
      </c>
      <c r="D54" s="23" t="s">
        <v>47</v>
      </c>
      <c r="E54" s="24" t="s">
        <v>48</v>
      </c>
      <c r="F54" s="9"/>
    </row>
    <row r="55" spans="1:20" ht="14.25" customHeight="1" x14ac:dyDescent="0.2">
      <c r="A55" s="37" t="str">
        <f>+A$9</f>
        <v>Kies</v>
      </c>
      <c r="B55" s="195">
        <v>7.5322732519205582</v>
      </c>
      <c r="C55" s="196">
        <v>7.3085098755729803</v>
      </c>
      <c r="D55" s="25">
        <v>3.7251565747256272E-3</v>
      </c>
      <c r="E55" s="26">
        <v>4.1165854179977363E-4</v>
      </c>
      <c r="F55" s="11"/>
      <c r="G55" s="9"/>
    </row>
    <row r="56" spans="1:20" ht="14.25" customHeight="1" x14ac:dyDescent="0.2">
      <c r="A56" s="34" t="str">
        <f>+A10</f>
        <v>Sand</v>
      </c>
      <c r="B56" s="197">
        <v>4.9836159463649485</v>
      </c>
      <c r="C56" s="198">
        <v>4.8698806634630225</v>
      </c>
      <c r="D56" s="7">
        <v>1.653093777092323E-3</v>
      </c>
      <c r="E56" s="27">
        <v>2.3872511979976989E-4</v>
      </c>
      <c r="F56" s="11"/>
      <c r="G56" s="9"/>
    </row>
    <row r="57" spans="1:20" x14ac:dyDescent="0.2">
      <c r="A57" s="34" t="str">
        <f t="shared" ref="A57:A74" si="2">+A11</f>
        <v>Beton</v>
      </c>
      <c r="B57" s="197">
        <v>164.12622334470771</v>
      </c>
      <c r="C57" s="198">
        <v>160.45987791248027</v>
      </c>
      <c r="D57" s="7">
        <v>8.3277248911595644E-2</v>
      </c>
      <c r="E57" s="27">
        <v>4.2642773986627507E-3</v>
      </c>
      <c r="F57" s="11"/>
      <c r="G57" s="11"/>
      <c r="S57" s="8"/>
      <c r="T57" s="8"/>
    </row>
    <row r="58" spans="1:20" x14ac:dyDescent="0.2">
      <c r="A58" s="34" t="str">
        <f t="shared" si="2"/>
        <v>Branntkalk</v>
      </c>
      <c r="B58" s="197">
        <v>1093.7405555934338</v>
      </c>
      <c r="C58" s="198">
        <v>1075.3240894005357</v>
      </c>
      <c r="D58" s="7">
        <v>0.51159592697593981</v>
      </c>
      <c r="E58" s="27">
        <v>1.1535463600225886E-2</v>
      </c>
      <c r="F58" s="11"/>
      <c r="G58" s="11"/>
      <c r="S58" s="8"/>
      <c r="T58" s="8"/>
    </row>
    <row r="59" spans="1:20" x14ac:dyDescent="0.2">
      <c r="A59" s="34" t="str">
        <f t="shared" si="2"/>
        <v>Gips</v>
      </c>
      <c r="B59" s="197">
        <v>31.035248606817788</v>
      </c>
      <c r="C59" s="198">
        <v>29.781379318611172</v>
      </c>
      <c r="D59" s="7">
        <v>1.843761531036292E-2</v>
      </c>
      <c r="E59" s="27">
        <v>2.5563565340569858E-3</v>
      </c>
      <c r="F59" s="11"/>
      <c r="G59" s="11"/>
      <c r="S59" s="8"/>
      <c r="T59" s="8"/>
    </row>
    <row r="60" spans="1:20" x14ac:dyDescent="0.2">
      <c r="A60" s="34" t="str">
        <f t="shared" si="2"/>
        <v>Glas</v>
      </c>
      <c r="B60" s="197">
        <v>1086.06000778356</v>
      </c>
      <c r="C60" s="198">
        <v>1050.2810252356351</v>
      </c>
      <c r="D60" s="7">
        <v>1.0412253953070156</v>
      </c>
      <c r="E60" s="27">
        <v>1.7003805593806199E-2</v>
      </c>
      <c r="F60" s="11"/>
      <c r="G60" s="11"/>
      <c r="S60" s="8"/>
      <c r="T60" s="8"/>
    </row>
    <row r="61" spans="1:20" x14ac:dyDescent="0.2">
      <c r="A61" s="34" t="str">
        <f t="shared" si="2"/>
        <v>Steinwolle</v>
      </c>
      <c r="B61" s="197">
        <v>949.89283971436009</v>
      </c>
      <c r="C61" s="198">
        <v>862.62499671277419</v>
      </c>
      <c r="D61" s="7">
        <v>2.7870872849803141</v>
      </c>
      <c r="E61" s="27">
        <v>1.3418955761190156E-2</v>
      </c>
      <c r="F61" s="11"/>
      <c r="G61" s="11"/>
      <c r="S61" s="8"/>
      <c r="T61" s="8"/>
    </row>
    <row r="62" spans="1:20" x14ac:dyDescent="0.2">
      <c r="A62" s="34" t="str">
        <f t="shared" si="2"/>
        <v>Zement (Portland)</v>
      </c>
      <c r="B62" s="197">
        <v>930.1438352549103</v>
      </c>
      <c r="C62" s="198">
        <v>909.88290008481874</v>
      </c>
      <c r="D62" s="7">
        <v>0.47734172916504686</v>
      </c>
      <c r="E62" s="27">
        <v>2.2195225356395277E-2</v>
      </c>
      <c r="F62" s="11"/>
      <c r="G62" s="11"/>
      <c r="S62" s="8"/>
      <c r="T62" s="8"/>
    </row>
    <row r="63" spans="1:20" x14ac:dyDescent="0.2">
      <c r="A63" s="34"/>
      <c r="B63" s="38"/>
      <c r="C63" s="16"/>
      <c r="D63" s="7"/>
      <c r="E63" s="27"/>
      <c r="F63" s="11"/>
      <c r="G63" s="11"/>
      <c r="S63" s="8"/>
      <c r="T63" s="8"/>
    </row>
    <row r="64" spans="1:20" x14ac:dyDescent="0.2">
      <c r="A64" s="34"/>
      <c r="B64" s="38"/>
      <c r="C64" s="16"/>
      <c r="D64" s="7"/>
      <c r="E64" s="27"/>
      <c r="F64" s="11"/>
      <c r="G64" s="11"/>
      <c r="S64" s="8"/>
      <c r="T64" s="8"/>
    </row>
    <row r="65" spans="1:20" x14ac:dyDescent="0.2">
      <c r="A65" s="34"/>
      <c r="B65" s="38"/>
      <c r="C65" s="16"/>
      <c r="D65" s="7"/>
      <c r="E65" s="27"/>
      <c r="F65" s="11"/>
      <c r="G65" s="11"/>
      <c r="S65" s="8"/>
      <c r="T65" s="8"/>
    </row>
    <row r="66" spans="1:20" x14ac:dyDescent="0.2">
      <c r="A66" s="34" t="str">
        <f t="shared" si="2"/>
        <v xml:space="preserve"> </v>
      </c>
      <c r="B66" s="38"/>
      <c r="C66" s="16"/>
      <c r="D66" s="7"/>
      <c r="E66" s="27"/>
      <c r="F66" s="11"/>
      <c r="G66" s="11"/>
      <c r="S66" s="8"/>
      <c r="T66" s="8"/>
    </row>
    <row r="67" spans="1:20" x14ac:dyDescent="0.2">
      <c r="A67" s="34" t="str">
        <f t="shared" si="2"/>
        <v xml:space="preserve"> </v>
      </c>
      <c r="B67" s="38"/>
      <c r="C67" s="16"/>
      <c r="D67" s="7"/>
      <c r="E67" s="27"/>
      <c r="F67" s="11"/>
      <c r="G67" s="11"/>
      <c r="S67" s="8"/>
      <c r="T67" s="8"/>
    </row>
    <row r="68" spans="1:20" x14ac:dyDescent="0.2">
      <c r="A68" s="34" t="str">
        <f t="shared" si="2"/>
        <v xml:space="preserve"> </v>
      </c>
      <c r="B68" s="38"/>
      <c r="C68" s="16"/>
      <c r="D68" s="7"/>
      <c r="E68" s="27"/>
      <c r="F68" s="11"/>
      <c r="G68" s="11"/>
      <c r="S68" s="8"/>
      <c r="T68" s="8"/>
    </row>
    <row r="69" spans="1:20" x14ac:dyDescent="0.2">
      <c r="A69" s="34" t="str">
        <f t="shared" si="2"/>
        <v xml:space="preserve"> </v>
      </c>
      <c r="B69" s="38"/>
      <c r="C69" s="16"/>
      <c r="D69" s="7"/>
      <c r="E69" s="27"/>
      <c r="F69" s="11"/>
      <c r="G69" s="11"/>
      <c r="S69" s="8"/>
      <c r="T69" s="8"/>
    </row>
    <row r="70" spans="1:20" x14ac:dyDescent="0.2">
      <c r="A70" s="34" t="str">
        <f t="shared" si="2"/>
        <v xml:space="preserve"> </v>
      </c>
      <c r="B70" s="38"/>
      <c r="C70" s="16"/>
      <c r="D70" s="7"/>
      <c r="E70" s="27"/>
      <c r="F70" s="11"/>
      <c r="G70" s="11"/>
      <c r="S70" s="8"/>
      <c r="T70" s="8"/>
    </row>
    <row r="71" spans="1:20" x14ac:dyDescent="0.2">
      <c r="A71" s="34" t="str">
        <f t="shared" si="2"/>
        <v xml:space="preserve"> </v>
      </c>
      <c r="B71" s="38"/>
      <c r="C71" s="16"/>
      <c r="D71" s="7"/>
      <c r="E71" s="27"/>
      <c r="F71" s="11"/>
      <c r="G71" s="11"/>
      <c r="S71" s="8"/>
      <c r="T71" s="8"/>
    </row>
    <row r="72" spans="1:20" x14ac:dyDescent="0.2">
      <c r="A72" s="34" t="str">
        <f t="shared" si="2"/>
        <v xml:space="preserve"> </v>
      </c>
      <c r="B72" s="38"/>
      <c r="C72" s="16"/>
      <c r="D72" s="7"/>
      <c r="E72" s="27"/>
      <c r="F72" s="11"/>
      <c r="G72" s="11"/>
      <c r="S72" s="8"/>
      <c r="T72" s="8"/>
    </row>
    <row r="73" spans="1:20" x14ac:dyDescent="0.2">
      <c r="A73" s="34" t="str">
        <f t="shared" si="2"/>
        <v xml:space="preserve"> </v>
      </c>
      <c r="B73" s="38"/>
      <c r="C73" s="16"/>
      <c r="D73" s="7"/>
      <c r="E73" s="27"/>
      <c r="G73" s="11"/>
      <c r="S73" s="8"/>
      <c r="T73" s="8"/>
    </row>
    <row r="74" spans="1:20" ht="13.5" thickBot="1" x14ac:dyDescent="0.25">
      <c r="A74" s="35" t="str">
        <f t="shared" si="2"/>
        <v xml:space="preserve"> </v>
      </c>
      <c r="B74" s="39"/>
      <c r="C74" s="40"/>
      <c r="D74" s="28"/>
      <c r="E74" s="29"/>
      <c r="F74" s="11"/>
      <c r="G74" s="11"/>
      <c r="S74" s="8"/>
      <c r="T74" s="8"/>
    </row>
    <row r="75" spans="1:20" ht="13.5" thickBot="1" x14ac:dyDescent="0.25">
      <c r="G75" s="11"/>
      <c r="S75" s="8"/>
      <c r="T75" s="8"/>
    </row>
    <row r="76" spans="1:20" x14ac:dyDescent="0.2">
      <c r="A76" s="41" t="s">
        <v>49</v>
      </c>
      <c r="B76" s="30"/>
      <c r="C76" s="21" t="s">
        <v>50</v>
      </c>
      <c r="D76" s="22" t="s">
        <v>51</v>
      </c>
      <c r="G76" s="11"/>
      <c r="S76" s="8"/>
      <c r="T76" s="8"/>
    </row>
    <row r="77" spans="1:20" ht="15" thickBot="1" x14ac:dyDescent="0.3">
      <c r="A77" s="33" t="s">
        <v>385</v>
      </c>
      <c r="B77" s="31" t="s">
        <v>52</v>
      </c>
      <c r="C77" s="23" t="s">
        <v>53</v>
      </c>
      <c r="D77" s="24" t="s">
        <v>53</v>
      </c>
    </row>
    <row r="78" spans="1:20" x14ac:dyDescent="0.2">
      <c r="A78" s="37" t="str">
        <f>+A9</f>
        <v>Kies</v>
      </c>
      <c r="B78" s="52">
        <v>0.13273436</v>
      </c>
      <c r="C78" s="25">
        <v>0.10345756</v>
      </c>
      <c r="D78" s="27">
        <v>2.92767993E-2</v>
      </c>
      <c r="G78" s="8"/>
      <c r="H78" s="8"/>
      <c r="I78" s="8"/>
      <c r="J78" s="8"/>
    </row>
    <row r="79" spans="1:20" ht="14.25" customHeight="1" x14ac:dyDescent="0.2">
      <c r="A79" s="34" t="str">
        <f t="shared" ref="A79:A97" si="3">+A10</f>
        <v>Sand</v>
      </c>
      <c r="B79" s="53">
        <v>7.8762646000000006E-2</v>
      </c>
      <c r="C79" s="7">
        <v>7.0619314000000002E-2</v>
      </c>
      <c r="D79" s="27">
        <v>8.1433319000000001E-3</v>
      </c>
      <c r="G79" s="8"/>
      <c r="H79" s="8"/>
      <c r="I79" s="8"/>
      <c r="J79" s="8"/>
    </row>
    <row r="80" spans="1:20" x14ac:dyDescent="0.2">
      <c r="A80" s="34" t="str">
        <f t="shared" si="3"/>
        <v>Beton</v>
      </c>
      <c r="B80" s="53">
        <v>0.90810455999999995</v>
      </c>
      <c r="C80" s="7">
        <v>0.81346821999999996</v>
      </c>
      <c r="D80" s="27">
        <v>9.4636343999999997E-2</v>
      </c>
      <c r="G80" s="8"/>
      <c r="H80" s="8"/>
      <c r="I80" s="8"/>
      <c r="J80" s="8"/>
    </row>
    <row r="81" spans="1:10" x14ac:dyDescent="0.2">
      <c r="A81" s="34" t="str">
        <f t="shared" si="3"/>
        <v>Branntkalk</v>
      </c>
      <c r="B81" s="53">
        <v>4.9992039401000001</v>
      </c>
      <c r="C81" s="7">
        <v>4.8206311855999999</v>
      </c>
      <c r="D81" s="27">
        <v>0.178572758</v>
      </c>
      <c r="I81" s="8"/>
      <c r="J81" s="8"/>
    </row>
    <row r="82" spans="1:10" x14ac:dyDescent="0.2">
      <c r="A82" s="34" t="str">
        <f t="shared" si="3"/>
        <v>Gips</v>
      </c>
      <c r="B82" s="53">
        <v>0.55045991999999999</v>
      </c>
      <c r="C82" s="7">
        <v>0.42453486000000001</v>
      </c>
      <c r="D82" s="27">
        <v>0.125925063</v>
      </c>
      <c r="G82" s="8"/>
      <c r="H82" s="8"/>
      <c r="I82" s="8"/>
      <c r="J82" s="8"/>
    </row>
    <row r="83" spans="1:10" x14ac:dyDescent="0.2">
      <c r="A83" s="34" t="str">
        <f t="shared" si="3"/>
        <v>Glas</v>
      </c>
      <c r="B83" s="53">
        <v>12.091507282</v>
      </c>
      <c r="C83" s="7">
        <v>11.478064795</v>
      </c>
      <c r="D83" s="27">
        <v>0.61344248000000001</v>
      </c>
      <c r="I83" s="8"/>
      <c r="J83" s="8"/>
    </row>
    <row r="84" spans="1:10" x14ac:dyDescent="0.2">
      <c r="A84" s="34" t="str">
        <f t="shared" si="3"/>
        <v>Steinwolle</v>
      </c>
      <c r="B84" s="53">
        <v>13.802208852</v>
      </c>
      <c r="C84" s="7">
        <v>11.181193598</v>
      </c>
      <c r="D84" s="27">
        <v>2.6210152561000002</v>
      </c>
      <c r="I84" s="8"/>
    </row>
    <row r="85" spans="1:10" x14ac:dyDescent="0.2">
      <c r="A85" s="34" t="str">
        <f t="shared" si="3"/>
        <v>Zement (Portland)</v>
      </c>
      <c r="B85" s="53">
        <v>4.5881089598999996</v>
      </c>
      <c r="C85" s="7">
        <v>4.1665783275999999</v>
      </c>
      <c r="D85" s="27">
        <v>0.42153063099999999</v>
      </c>
      <c r="I85" s="8"/>
      <c r="J85" s="8"/>
    </row>
    <row r="86" spans="1:10" x14ac:dyDescent="0.2">
      <c r="A86" s="34"/>
      <c r="B86" s="44"/>
      <c r="C86" s="10"/>
      <c r="D86" s="27"/>
    </row>
    <row r="87" spans="1:10" x14ac:dyDescent="0.2">
      <c r="A87" s="34"/>
      <c r="B87" s="44"/>
      <c r="C87" s="10"/>
      <c r="D87" s="27"/>
    </row>
    <row r="88" spans="1:10" x14ac:dyDescent="0.2">
      <c r="A88" s="34"/>
      <c r="B88" s="44"/>
      <c r="C88" s="10"/>
      <c r="D88" s="27"/>
    </row>
    <row r="89" spans="1:10" x14ac:dyDescent="0.2">
      <c r="A89" s="34" t="str">
        <f t="shared" si="3"/>
        <v xml:space="preserve"> </v>
      </c>
      <c r="B89" s="44"/>
      <c r="C89" s="10"/>
      <c r="D89" s="27"/>
    </row>
    <row r="90" spans="1:10" x14ac:dyDescent="0.2">
      <c r="A90" s="34" t="str">
        <f t="shared" si="3"/>
        <v xml:space="preserve"> </v>
      </c>
      <c r="B90" s="44"/>
      <c r="C90" s="10"/>
      <c r="D90" s="27"/>
    </row>
    <row r="91" spans="1:10" x14ac:dyDescent="0.2">
      <c r="A91" s="34" t="str">
        <f t="shared" si="3"/>
        <v xml:space="preserve"> </v>
      </c>
      <c r="B91" s="44"/>
      <c r="C91" s="10"/>
      <c r="D91" s="27"/>
    </row>
    <row r="92" spans="1:10" x14ac:dyDescent="0.2">
      <c r="A92" s="34" t="str">
        <f t="shared" si="3"/>
        <v xml:space="preserve"> </v>
      </c>
      <c r="B92" s="44"/>
      <c r="C92" s="10"/>
      <c r="D92" s="27"/>
    </row>
    <row r="93" spans="1:10" x14ac:dyDescent="0.2">
      <c r="A93" s="34" t="str">
        <f t="shared" si="3"/>
        <v xml:space="preserve"> </v>
      </c>
      <c r="B93" s="44"/>
      <c r="C93" s="10"/>
      <c r="D93" s="27"/>
    </row>
    <row r="94" spans="1:10" x14ac:dyDescent="0.2">
      <c r="A94" s="34" t="str">
        <f t="shared" si="3"/>
        <v xml:space="preserve"> </v>
      </c>
      <c r="B94" s="44"/>
      <c r="C94" s="10"/>
      <c r="D94" s="27"/>
    </row>
    <row r="95" spans="1:10" x14ac:dyDescent="0.2">
      <c r="A95" s="34" t="str">
        <f t="shared" si="3"/>
        <v xml:space="preserve"> </v>
      </c>
      <c r="B95" s="44"/>
      <c r="C95" s="10"/>
      <c r="D95" s="27"/>
    </row>
    <row r="96" spans="1:10" x14ac:dyDescent="0.2">
      <c r="A96" s="34" t="str">
        <f t="shared" si="3"/>
        <v xml:space="preserve"> </v>
      </c>
      <c r="B96" s="44"/>
      <c r="C96" s="10"/>
      <c r="D96" s="27"/>
    </row>
    <row r="97" spans="1:9" ht="13.5" thickBot="1" x14ac:dyDescent="0.25">
      <c r="A97" s="35" t="str">
        <f t="shared" si="3"/>
        <v xml:space="preserve"> </v>
      </c>
      <c r="B97" s="45"/>
      <c r="C97" s="46"/>
      <c r="D97" s="29"/>
    </row>
    <row r="98" spans="1:9" ht="13.5" thickBot="1" x14ac:dyDescent="0.25"/>
    <row r="99" spans="1:9" x14ac:dyDescent="0.2">
      <c r="A99" s="49" t="s">
        <v>54</v>
      </c>
      <c r="B99" s="47"/>
    </row>
    <row r="100" spans="1:9" ht="13.5" thickBot="1" x14ac:dyDescent="0.25">
      <c r="A100" s="33" t="s">
        <v>55</v>
      </c>
      <c r="B100" s="48" t="str">
        <f>+'Kunststoffe 2020'!B100</f>
        <v>[m²/kg]</v>
      </c>
      <c r="D100" s="11"/>
      <c r="E100" s="11"/>
      <c r="F100" s="11"/>
    </row>
    <row r="101" spans="1:9" x14ac:dyDescent="0.2">
      <c r="A101" s="37" t="str">
        <f>+A9</f>
        <v>Kies</v>
      </c>
      <c r="B101" s="66">
        <v>3.1199332959141855E-4</v>
      </c>
      <c r="E101" s="8"/>
    </row>
    <row r="102" spans="1:9" ht="14.25" customHeight="1" x14ac:dyDescent="0.2">
      <c r="A102" s="34" t="str">
        <f t="shared" ref="A102:A120" si="4">+A10</f>
        <v>Sand</v>
      </c>
      <c r="B102" s="67">
        <v>1.0751730592818936E-4</v>
      </c>
      <c r="E102" s="8"/>
      <c r="G102" s="11"/>
      <c r="H102" s="11"/>
      <c r="I102" s="11"/>
    </row>
    <row r="103" spans="1:9" x14ac:dyDescent="0.2">
      <c r="A103" s="34" t="str">
        <f t="shared" si="4"/>
        <v>Beton</v>
      </c>
      <c r="B103" s="67">
        <v>1.2711341586356462E-3</v>
      </c>
      <c r="E103" s="8"/>
    </row>
    <row r="104" spans="1:9" x14ac:dyDescent="0.2">
      <c r="A104" s="34" t="str">
        <f t="shared" si="4"/>
        <v>Branntkalk</v>
      </c>
      <c r="B104" s="67">
        <v>1.155588651368203E-3</v>
      </c>
      <c r="E104" s="8"/>
    </row>
    <row r="105" spans="1:9" x14ac:dyDescent="0.2">
      <c r="A105" s="34" t="str">
        <f t="shared" si="4"/>
        <v>Gips</v>
      </c>
      <c r="B105" s="67">
        <v>1.2586445623012836E-3</v>
      </c>
      <c r="E105" s="8"/>
    </row>
    <row r="106" spans="1:9" x14ac:dyDescent="0.2">
      <c r="A106" s="34" t="str">
        <f t="shared" si="4"/>
        <v>Glas</v>
      </c>
      <c r="B106" s="67">
        <v>2.9238655049221075E-3</v>
      </c>
      <c r="E106" s="8"/>
    </row>
    <row r="107" spans="1:9" x14ac:dyDescent="0.2">
      <c r="A107" s="34" t="str">
        <f t="shared" si="4"/>
        <v>Steinwolle</v>
      </c>
      <c r="B107" s="67">
        <v>9.917184108983134E-3</v>
      </c>
      <c r="E107" s="8"/>
    </row>
    <row r="108" spans="1:9" x14ac:dyDescent="0.2">
      <c r="A108" s="34" t="str">
        <f t="shared" si="4"/>
        <v>Zement (Portland)</v>
      </c>
      <c r="B108" s="67">
        <v>3.9764476677550354E-3</v>
      </c>
      <c r="E108" s="8"/>
    </row>
    <row r="109" spans="1:9" x14ac:dyDescent="0.2">
      <c r="A109" s="34"/>
      <c r="B109" s="57"/>
    </row>
    <row r="110" spans="1:9" x14ac:dyDescent="0.2">
      <c r="A110" s="34"/>
      <c r="B110" s="57"/>
    </row>
    <row r="111" spans="1:9" x14ac:dyDescent="0.2">
      <c r="A111" s="34"/>
      <c r="B111" s="57"/>
    </row>
    <row r="112" spans="1:9" x14ac:dyDescent="0.2">
      <c r="A112" s="34"/>
      <c r="B112" s="57"/>
    </row>
    <row r="113" spans="1:2" x14ac:dyDescent="0.2">
      <c r="A113" s="34"/>
      <c r="B113" s="57"/>
    </row>
    <row r="114" spans="1:2" x14ac:dyDescent="0.2">
      <c r="A114" s="34" t="str">
        <f t="shared" si="4"/>
        <v xml:space="preserve"> </v>
      </c>
      <c r="B114" s="57"/>
    </row>
    <row r="115" spans="1:2" x14ac:dyDescent="0.2">
      <c r="A115" s="34" t="str">
        <f t="shared" si="4"/>
        <v xml:space="preserve"> </v>
      </c>
      <c r="B115" s="57"/>
    </row>
    <row r="116" spans="1:2" x14ac:dyDescent="0.2">
      <c r="A116" s="34" t="str">
        <f t="shared" si="4"/>
        <v xml:space="preserve"> </v>
      </c>
      <c r="B116" s="57"/>
    </row>
    <row r="117" spans="1:2" x14ac:dyDescent="0.2">
      <c r="A117" s="34" t="str">
        <f t="shared" si="4"/>
        <v xml:space="preserve"> </v>
      </c>
      <c r="B117" s="57"/>
    </row>
    <row r="118" spans="1:2" x14ac:dyDescent="0.2">
      <c r="A118" s="34" t="str">
        <f t="shared" si="4"/>
        <v xml:space="preserve"> </v>
      </c>
      <c r="B118" s="57"/>
    </row>
    <row r="119" spans="1:2" x14ac:dyDescent="0.2">
      <c r="A119" s="34" t="str">
        <f t="shared" si="4"/>
        <v xml:space="preserve"> </v>
      </c>
      <c r="B119" s="57"/>
    </row>
    <row r="120" spans="1:2" ht="13.5" thickBot="1" x14ac:dyDescent="0.25">
      <c r="A120" s="35" t="str">
        <f t="shared" si="4"/>
        <v xml:space="preserve"> </v>
      </c>
      <c r="B120" s="58"/>
    </row>
    <row r="128" spans="1:2" ht="17.25" x14ac:dyDescent="0.25">
      <c r="A128" s="5"/>
    </row>
    <row r="129" spans="1:1" ht="17.25" x14ac:dyDescent="0.25">
      <c r="A129" s="5"/>
    </row>
    <row r="130" spans="1:1" ht="17.25" x14ac:dyDescent="0.25">
      <c r="A130" s="5"/>
    </row>
    <row r="131" spans="1:1" ht="17.25" x14ac:dyDescent="0.25">
      <c r="A131" s="5"/>
    </row>
  </sheetData>
  <mergeCells count="26">
    <mergeCell ref="B29:G29"/>
    <mergeCell ref="B12:G12"/>
    <mergeCell ref="B23:G23"/>
    <mergeCell ref="B24:G24"/>
    <mergeCell ref="B25:G25"/>
    <mergeCell ref="B26:G26"/>
    <mergeCell ref="B27:G27"/>
    <mergeCell ref="B28:G28"/>
    <mergeCell ref="B17:G17"/>
    <mergeCell ref="B18:G18"/>
    <mergeCell ref="B19:G19"/>
    <mergeCell ref="B20:G20"/>
    <mergeCell ref="B21:G21"/>
    <mergeCell ref="B22:G22"/>
    <mergeCell ref="B16:G16"/>
    <mergeCell ref="B10:G10"/>
    <mergeCell ref="B11:G11"/>
    <mergeCell ref="B13:G13"/>
    <mergeCell ref="B14:G14"/>
    <mergeCell ref="B15:G15"/>
    <mergeCell ref="B9:G9"/>
    <mergeCell ref="B3:G3"/>
    <mergeCell ref="B4:G4"/>
    <mergeCell ref="B5:G5"/>
    <mergeCell ref="B6:G6"/>
    <mergeCell ref="B8:G8"/>
  </mergeCells>
  <pageMargins left="0.78740157499999996" right="0.78740157499999996" top="0.984251969" bottom="0.984251969" header="0.4921259845" footer="0.492125984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B807-6133-4ABA-8F4B-7A77B2E0A763}">
  <sheetPr codeName="Tabelle45">
    <tabColor indexed="52"/>
  </sheetPr>
  <dimension ref="A1:T131"/>
  <sheetViews>
    <sheetView topLeftCell="A26" workbookViewId="0">
      <selection activeCell="A31" sqref="A31"/>
    </sheetView>
  </sheetViews>
  <sheetFormatPr baseColWidth="10" defaultColWidth="11.42578125" defaultRowHeight="12.75" x14ac:dyDescent="0.2"/>
  <cols>
    <col min="1" max="1" width="39.85546875" style="98" customWidth="1"/>
    <col min="2" max="2" width="18.140625" style="98" customWidth="1"/>
    <col min="3" max="3" width="15.5703125" style="98" customWidth="1"/>
    <col min="4" max="4" width="16" style="98" customWidth="1"/>
    <col min="5" max="5" width="13.5703125" style="98" customWidth="1"/>
    <col min="6" max="6" width="14.42578125" style="98" customWidth="1"/>
    <col min="7" max="7" width="12.85546875" style="98" customWidth="1"/>
    <col min="8" max="10" width="11.5703125" style="98" bestFit="1" customWidth="1"/>
    <col min="11" max="16384" width="11.42578125" style="98"/>
  </cols>
  <sheetData>
    <row r="1" spans="1:10" ht="15.75" customHeight="1" x14ac:dyDescent="0.3">
      <c r="A1" s="164" t="str">
        <f>"Ergebnisse aus GEMIS "&amp;Einführung!F3</f>
        <v>Ergebnisse aus GEMIS Version 5.2</v>
      </c>
      <c r="B1" s="165"/>
      <c r="C1" s="204" t="s">
        <v>392</v>
      </c>
      <c r="D1" s="165"/>
      <c r="E1" s="165"/>
      <c r="F1" s="165"/>
      <c r="G1" s="165"/>
    </row>
    <row r="2" spans="1:10" ht="18.75" x14ac:dyDescent="0.3">
      <c r="A2" s="167"/>
      <c r="B2" s="165"/>
      <c r="C2" s="165"/>
      <c r="D2" s="165"/>
      <c r="E2" s="165"/>
      <c r="F2" s="165"/>
      <c r="G2" s="165"/>
    </row>
    <row r="3" spans="1:10" ht="18.75" x14ac:dyDescent="0.3">
      <c r="A3" s="168" t="s">
        <v>31</v>
      </c>
      <c r="B3" s="355" t="s">
        <v>342</v>
      </c>
      <c r="C3" s="356"/>
      <c r="D3" s="356"/>
      <c r="E3" s="356"/>
      <c r="F3" s="356"/>
      <c r="G3" s="357"/>
    </row>
    <row r="4" spans="1:10" ht="49.5" customHeight="1" x14ac:dyDescent="0.2">
      <c r="A4" s="175" t="s">
        <v>32</v>
      </c>
      <c r="B4" s="386" t="s">
        <v>343</v>
      </c>
      <c r="C4" s="387"/>
      <c r="D4" s="387"/>
      <c r="E4" s="387"/>
      <c r="F4" s="387"/>
      <c r="G4" s="388"/>
    </row>
    <row r="5" spans="1:10" ht="15.75" x14ac:dyDescent="0.25">
      <c r="A5" s="176" t="s">
        <v>33</v>
      </c>
      <c r="B5" s="361" t="s">
        <v>34</v>
      </c>
      <c r="C5" s="362"/>
      <c r="D5" s="362"/>
      <c r="E5" s="362"/>
      <c r="F5" s="362"/>
      <c r="G5" s="363"/>
    </row>
    <row r="6" spans="1:10" ht="17.25" customHeight="1" x14ac:dyDescent="0.3">
      <c r="A6" s="177"/>
      <c r="B6" s="389" t="s">
        <v>339</v>
      </c>
      <c r="C6" s="390"/>
      <c r="D6" s="390"/>
      <c r="E6" s="390"/>
      <c r="F6" s="390"/>
      <c r="G6" s="391"/>
      <c r="H6" s="106"/>
      <c r="J6" s="284"/>
    </row>
    <row r="7" spans="1:10" ht="16.5" thickBot="1" x14ac:dyDescent="0.3">
      <c r="A7" s="103"/>
      <c r="B7" s="102"/>
      <c r="C7" s="103"/>
      <c r="D7" s="103"/>
      <c r="E7" s="103"/>
      <c r="F7" s="103"/>
      <c r="G7" s="103"/>
      <c r="H7" s="106"/>
      <c r="J7" s="106"/>
    </row>
    <row r="8" spans="1:10" ht="16.5" thickBot="1" x14ac:dyDescent="0.3">
      <c r="A8" s="178" t="s">
        <v>35</v>
      </c>
      <c r="B8" s="367" t="s">
        <v>36</v>
      </c>
      <c r="C8" s="367"/>
      <c r="D8" s="367"/>
      <c r="E8" s="367"/>
      <c r="F8" s="367"/>
      <c r="G8" s="367"/>
      <c r="H8" s="178" t="s">
        <v>37</v>
      </c>
    </row>
    <row r="9" spans="1:10" ht="15.75" x14ac:dyDescent="0.25">
      <c r="A9" s="179" t="s">
        <v>289</v>
      </c>
      <c r="B9" s="354" t="s">
        <v>295</v>
      </c>
      <c r="C9" s="354"/>
      <c r="D9" s="354"/>
      <c r="E9" s="354"/>
      <c r="F9" s="354"/>
      <c r="G9" s="354"/>
      <c r="H9" s="206">
        <v>2020</v>
      </c>
      <c r="J9" s="106"/>
    </row>
    <row r="10" spans="1:10" ht="15" customHeight="1" x14ac:dyDescent="0.3">
      <c r="A10" s="179" t="s">
        <v>290</v>
      </c>
      <c r="B10" s="354" t="s">
        <v>296</v>
      </c>
      <c r="C10" s="354"/>
      <c r="D10" s="354"/>
      <c r="E10" s="354"/>
      <c r="F10" s="354"/>
      <c r="G10" s="354"/>
      <c r="H10" s="133">
        <f>+H9</f>
        <v>2020</v>
      </c>
      <c r="J10" s="284"/>
    </row>
    <row r="11" spans="1:10" ht="12.6" customHeight="1" x14ac:dyDescent="0.25">
      <c r="A11" s="179" t="s">
        <v>291</v>
      </c>
      <c r="B11" s="354" t="s">
        <v>297</v>
      </c>
      <c r="C11" s="354"/>
      <c r="D11" s="354"/>
      <c r="E11" s="354"/>
      <c r="F11" s="354"/>
      <c r="G11" s="354"/>
      <c r="H11" s="133">
        <f t="shared" ref="H11:H15" si="0">+H10</f>
        <v>2020</v>
      </c>
      <c r="J11" s="106"/>
    </row>
    <row r="12" spans="1:10" ht="12.6" customHeight="1" x14ac:dyDescent="0.25">
      <c r="A12" s="179" t="s">
        <v>292</v>
      </c>
      <c r="B12" s="392" t="s">
        <v>298</v>
      </c>
      <c r="C12" s="393"/>
      <c r="D12" s="393"/>
      <c r="E12" s="393"/>
      <c r="F12" s="393"/>
      <c r="G12" s="394"/>
      <c r="H12" s="133">
        <f t="shared" si="0"/>
        <v>2020</v>
      </c>
    </row>
    <row r="13" spans="1:10" ht="12.6" customHeight="1" x14ac:dyDescent="0.25">
      <c r="A13" s="179" t="s">
        <v>293</v>
      </c>
      <c r="B13" s="354" t="s">
        <v>299</v>
      </c>
      <c r="C13" s="354"/>
      <c r="D13" s="354"/>
      <c r="E13" s="354"/>
      <c r="F13" s="354"/>
      <c r="G13" s="354"/>
      <c r="H13" s="133">
        <f t="shared" si="0"/>
        <v>2020</v>
      </c>
    </row>
    <row r="14" spans="1:10" ht="12.6" customHeight="1" x14ac:dyDescent="0.25">
      <c r="A14" s="181" t="s">
        <v>340</v>
      </c>
      <c r="B14" s="392" t="s">
        <v>341</v>
      </c>
      <c r="C14" s="393"/>
      <c r="D14" s="180"/>
      <c r="E14" s="180"/>
      <c r="F14" s="180"/>
      <c r="G14" s="180"/>
      <c r="H14" s="133">
        <f t="shared" si="0"/>
        <v>2020</v>
      </c>
    </row>
    <row r="15" spans="1:10" ht="12.6" customHeight="1" x14ac:dyDescent="0.25">
      <c r="A15" s="181" t="s">
        <v>294</v>
      </c>
      <c r="B15" s="354" t="s">
        <v>300</v>
      </c>
      <c r="C15" s="354"/>
      <c r="D15" s="354"/>
      <c r="E15" s="354"/>
      <c r="F15" s="354"/>
      <c r="G15" s="354"/>
      <c r="H15" s="133">
        <f t="shared" si="0"/>
        <v>2020</v>
      </c>
      <c r="I15" s="285"/>
    </row>
    <row r="16" spans="1:10" ht="12.6" customHeight="1" x14ac:dyDescent="0.25">
      <c r="A16" s="181" t="s">
        <v>66</v>
      </c>
      <c r="B16" s="354"/>
      <c r="C16" s="354"/>
      <c r="D16" s="354"/>
      <c r="E16" s="354"/>
      <c r="F16" s="354"/>
      <c r="G16" s="354"/>
      <c r="H16" s="158"/>
    </row>
    <row r="17" spans="1:12" ht="12.6" customHeight="1" x14ac:dyDescent="0.25">
      <c r="A17" s="181" t="s">
        <v>66</v>
      </c>
      <c r="B17" s="354"/>
      <c r="C17" s="354"/>
      <c r="D17" s="354"/>
      <c r="E17" s="354"/>
      <c r="F17" s="354"/>
      <c r="G17" s="354"/>
      <c r="H17" s="158"/>
      <c r="L17" s="285"/>
    </row>
    <row r="18" spans="1:12" ht="12.6" customHeight="1" x14ac:dyDescent="0.25">
      <c r="A18" s="181" t="s">
        <v>66</v>
      </c>
      <c r="B18" s="354"/>
      <c r="C18" s="354"/>
      <c r="D18" s="354"/>
      <c r="E18" s="354"/>
      <c r="F18" s="354"/>
      <c r="G18" s="354"/>
      <c r="H18" s="158"/>
      <c r="K18" s="285"/>
    </row>
    <row r="19" spans="1:12" ht="12.6" customHeight="1" x14ac:dyDescent="0.25">
      <c r="A19" s="181" t="s">
        <v>66</v>
      </c>
      <c r="B19" s="354"/>
      <c r="C19" s="354"/>
      <c r="D19" s="354"/>
      <c r="E19" s="354"/>
      <c r="F19" s="354"/>
      <c r="G19" s="354"/>
      <c r="H19" s="158"/>
    </row>
    <row r="20" spans="1:12" ht="12.6" customHeight="1" x14ac:dyDescent="0.2">
      <c r="A20" s="160" t="s">
        <v>66</v>
      </c>
      <c r="B20" s="384"/>
      <c r="C20" s="384"/>
      <c r="D20" s="384"/>
      <c r="E20" s="384"/>
      <c r="F20" s="384"/>
      <c r="G20" s="384"/>
      <c r="H20" s="158"/>
    </row>
    <row r="21" spans="1:12" ht="12.6" customHeight="1" x14ac:dyDescent="0.2">
      <c r="A21" s="160" t="s">
        <v>66</v>
      </c>
      <c r="B21" s="384"/>
      <c r="C21" s="384"/>
      <c r="D21" s="384"/>
      <c r="E21" s="384"/>
      <c r="F21" s="384"/>
      <c r="G21" s="384"/>
      <c r="H21" s="158"/>
    </row>
    <row r="22" spans="1:12" ht="12.6" customHeight="1" x14ac:dyDescent="0.2">
      <c r="A22" s="160" t="s">
        <v>66</v>
      </c>
      <c r="B22" s="384"/>
      <c r="C22" s="384"/>
      <c r="D22" s="384"/>
      <c r="E22" s="384"/>
      <c r="F22" s="384"/>
      <c r="G22" s="384"/>
      <c r="H22" s="158"/>
    </row>
    <row r="23" spans="1:12" ht="12.75" customHeight="1" x14ac:dyDescent="0.2">
      <c r="A23" s="160" t="s">
        <v>66</v>
      </c>
      <c r="B23" s="384"/>
      <c r="C23" s="384"/>
      <c r="D23" s="384"/>
      <c r="E23" s="384"/>
      <c r="F23" s="384"/>
      <c r="G23" s="384"/>
      <c r="H23" s="158"/>
    </row>
    <row r="24" spans="1:12" ht="12.75" customHeight="1" x14ac:dyDescent="0.2">
      <c r="A24" s="160" t="s">
        <v>66</v>
      </c>
      <c r="B24" s="384"/>
      <c r="C24" s="384"/>
      <c r="D24" s="384"/>
      <c r="E24" s="384"/>
      <c r="F24" s="384"/>
      <c r="G24" s="384"/>
      <c r="H24" s="158"/>
    </row>
    <row r="25" spans="1:12" ht="12.75" customHeight="1" x14ac:dyDescent="0.2">
      <c r="A25" s="161" t="s">
        <v>66</v>
      </c>
      <c r="B25" s="384"/>
      <c r="C25" s="384"/>
      <c r="D25" s="384"/>
      <c r="E25" s="384"/>
      <c r="F25" s="384"/>
      <c r="G25" s="384"/>
      <c r="H25" s="158"/>
    </row>
    <row r="26" spans="1:12" ht="12.75" customHeight="1" x14ac:dyDescent="0.2">
      <c r="A26" s="161" t="s">
        <v>66</v>
      </c>
      <c r="B26" s="384"/>
      <c r="C26" s="384"/>
      <c r="D26" s="384"/>
      <c r="E26" s="384"/>
      <c r="F26" s="384"/>
      <c r="G26" s="384"/>
      <c r="H26" s="158"/>
    </row>
    <row r="27" spans="1:12" ht="12.6" customHeight="1" x14ac:dyDescent="0.2">
      <c r="A27" s="161" t="s">
        <v>66</v>
      </c>
      <c r="B27" s="384"/>
      <c r="C27" s="384"/>
      <c r="D27" s="384"/>
      <c r="E27" s="384"/>
      <c r="F27" s="384"/>
      <c r="G27" s="384"/>
      <c r="H27" s="158"/>
    </row>
    <row r="28" spans="1:12" ht="12.95" customHeight="1" thickBot="1" x14ac:dyDescent="0.25">
      <c r="A28" s="162" t="s">
        <v>66</v>
      </c>
      <c r="B28" s="384"/>
      <c r="C28" s="384"/>
      <c r="D28" s="384"/>
      <c r="E28" s="384"/>
      <c r="F28" s="384"/>
      <c r="G28" s="384"/>
      <c r="H28" s="163"/>
    </row>
    <row r="29" spans="1:12" ht="13.5" thickBot="1" x14ac:dyDescent="0.25">
      <c r="B29" s="397"/>
      <c r="C29" s="397"/>
      <c r="D29" s="397"/>
      <c r="E29" s="397"/>
      <c r="F29" s="397"/>
      <c r="G29" s="397"/>
    </row>
    <row r="30" spans="1:12" ht="18.75" x14ac:dyDescent="0.35">
      <c r="A30" s="209" t="s">
        <v>38</v>
      </c>
      <c r="B30" s="210" t="s">
        <v>394</v>
      </c>
      <c r="C30" s="211"/>
      <c r="D30" s="211"/>
      <c r="E30" s="212"/>
      <c r="G30" s="104"/>
    </row>
    <row r="31" spans="1:12" ht="19.5" thickBot="1" x14ac:dyDescent="0.4">
      <c r="A31" s="213" t="str">
        <f>"Option [g/kg]"</f>
        <v>Option [g/kg]</v>
      </c>
      <c r="B31" s="214" t="s">
        <v>40</v>
      </c>
      <c r="C31" s="215" t="s">
        <v>395</v>
      </c>
      <c r="D31" s="215" t="s">
        <v>396</v>
      </c>
      <c r="E31" s="216" t="s">
        <v>43</v>
      </c>
      <c r="G31" s="104"/>
    </row>
    <row r="32" spans="1:12" ht="14.25" customHeight="1" x14ac:dyDescent="0.25">
      <c r="A32" s="206" t="str">
        <f>+A9</f>
        <v>EPS</v>
      </c>
      <c r="B32" s="217">
        <v>8.6472242387330791</v>
      </c>
      <c r="C32" s="218">
        <v>2.031262119189726</v>
      </c>
      <c r="D32" s="218">
        <v>9.3020858078134427</v>
      </c>
      <c r="E32" s="219">
        <v>0.64049461961972065</v>
      </c>
      <c r="F32" s="199"/>
    </row>
    <row r="33" spans="1:7" ht="14.25" customHeight="1" x14ac:dyDescent="0.25">
      <c r="A33" s="133" t="str">
        <f>+A10</f>
        <v>HDPE</v>
      </c>
      <c r="B33" s="221">
        <v>6.9072248655048929</v>
      </c>
      <c r="C33" s="222">
        <v>1.551369651540099</v>
      </c>
      <c r="D33" s="222">
        <v>7.7178281409047154</v>
      </c>
      <c r="E33" s="223">
        <v>0.54105707635296352</v>
      </c>
      <c r="F33" s="199"/>
    </row>
    <row r="34" spans="1:7" ht="15.75" x14ac:dyDescent="0.25">
      <c r="A34" s="133" t="str">
        <f>+A11</f>
        <v>LDPE</v>
      </c>
      <c r="B34" s="221">
        <v>7.1580653587702328</v>
      </c>
      <c r="C34" s="222">
        <v>1.6263356080522151</v>
      </c>
      <c r="D34" s="222">
        <v>7.8613984572564624</v>
      </c>
      <c r="E34" s="223">
        <v>0.55306669153275367</v>
      </c>
      <c r="F34" s="199"/>
      <c r="G34" s="199"/>
    </row>
    <row r="35" spans="1:7" ht="15.75" x14ac:dyDescent="0.25">
      <c r="A35" s="133" t="str">
        <f t="shared" ref="A35:A51" si="1">+A12</f>
        <v>PP</v>
      </c>
      <c r="B35" s="221">
        <v>7.9908609574063911</v>
      </c>
      <c r="C35" s="222">
        <v>1.882026785679082</v>
      </c>
      <c r="D35" s="222">
        <v>8.469286631647595</v>
      </c>
      <c r="E35" s="223">
        <v>0.58995117628020577</v>
      </c>
      <c r="F35" s="199"/>
      <c r="G35" s="199"/>
    </row>
    <row r="36" spans="1:7" ht="15.75" x14ac:dyDescent="0.25">
      <c r="A36" s="133" t="str">
        <f t="shared" si="1"/>
        <v>PS</v>
      </c>
      <c r="B36" s="221">
        <v>7.769310605251726</v>
      </c>
      <c r="C36" s="222">
        <v>1.7770883563838533</v>
      </c>
      <c r="D36" s="222">
        <v>8.5948266436921728</v>
      </c>
      <c r="E36" s="223">
        <v>0.59525421816775637</v>
      </c>
      <c r="F36" s="199"/>
      <c r="G36" s="199"/>
    </row>
    <row r="37" spans="1:7" ht="15.75" x14ac:dyDescent="0.25">
      <c r="A37" s="133" t="str">
        <f t="shared" si="1"/>
        <v>PVC</v>
      </c>
      <c r="B37" s="221">
        <v>4.179203213549763</v>
      </c>
      <c r="C37" s="222">
        <v>1.0301179397827289</v>
      </c>
      <c r="D37" s="222">
        <v>4.320219846354215</v>
      </c>
      <c r="E37" s="223">
        <v>0.48766406890214575</v>
      </c>
      <c r="F37" s="199"/>
      <c r="G37" s="199"/>
    </row>
    <row r="38" spans="1:7" ht="15.75" x14ac:dyDescent="0.25">
      <c r="A38" s="133" t="str">
        <f t="shared" si="1"/>
        <v>PUR-Hartschaum</v>
      </c>
      <c r="B38" s="221">
        <v>7.6034047426006932</v>
      </c>
      <c r="C38" s="222">
        <v>1.7649158568748702</v>
      </c>
      <c r="D38" s="222">
        <v>7.9996216707316616</v>
      </c>
      <c r="E38" s="223">
        <v>0.55226249555542706</v>
      </c>
      <c r="F38" s="199"/>
      <c r="G38" s="199"/>
    </row>
    <row r="39" spans="1:7" ht="15.75" x14ac:dyDescent="0.25">
      <c r="A39" s="133"/>
      <c r="B39" s="221"/>
      <c r="C39" s="222"/>
      <c r="D39" s="222"/>
      <c r="E39" s="223"/>
      <c r="F39" s="199"/>
      <c r="G39" s="199"/>
    </row>
    <row r="40" spans="1:7" ht="15.75" x14ac:dyDescent="0.25">
      <c r="A40" s="133"/>
      <c r="B40" s="221"/>
      <c r="C40" s="222"/>
      <c r="D40" s="222"/>
      <c r="E40" s="223"/>
      <c r="F40" s="199"/>
      <c r="G40" s="199"/>
    </row>
    <row r="41" spans="1:7" ht="15.75" x14ac:dyDescent="0.25">
      <c r="A41" s="133"/>
      <c r="B41" s="221"/>
      <c r="C41" s="222"/>
      <c r="D41" s="222"/>
      <c r="E41" s="223"/>
      <c r="F41" s="199"/>
      <c r="G41" s="199"/>
    </row>
    <row r="42" spans="1:7" ht="15.75" x14ac:dyDescent="0.25">
      <c r="A42" s="133" t="str">
        <f t="shared" si="1"/>
        <v xml:space="preserve"> </v>
      </c>
      <c r="B42" s="221"/>
      <c r="C42" s="222"/>
      <c r="D42" s="222"/>
      <c r="E42" s="223"/>
      <c r="F42" s="199"/>
      <c r="G42" s="199"/>
    </row>
    <row r="43" spans="1:7" ht="15.75" x14ac:dyDescent="0.25">
      <c r="A43" s="133" t="str">
        <f t="shared" si="1"/>
        <v xml:space="preserve"> </v>
      </c>
      <c r="B43" s="221"/>
      <c r="C43" s="222"/>
      <c r="D43" s="222"/>
      <c r="E43" s="223"/>
      <c r="F43" s="199"/>
      <c r="G43" s="199"/>
    </row>
    <row r="44" spans="1:7" ht="15.75" x14ac:dyDescent="0.25">
      <c r="A44" s="133" t="str">
        <f t="shared" si="1"/>
        <v xml:space="preserve"> </v>
      </c>
      <c r="B44" s="221"/>
      <c r="C44" s="222"/>
      <c r="D44" s="222"/>
      <c r="E44" s="223"/>
      <c r="F44" s="199"/>
      <c r="G44" s="199"/>
    </row>
    <row r="45" spans="1:7" ht="15.75" x14ac:dyDescent="0.25">
      <c r="A45" s="133" t="str">
        <f t="shared" si="1"/>
        <v xml:space="preserve"> </v>
      </c>
      <c r="B45" s="221"/>
      <c r="C45" s="222"/>
      <c r="D45" s="222"/>
      <c r="E45" s="223"/>
      <c r="F45" s="199"/>
      <c r="G45" s="199"/>
    </row>
    <row r="46" spans="1:7" ht="15.75" x14ac:dyDescent="0.25">
      <c r="A46" s="133" t="str">
        <f t="shared" si="1"/>
        <v xml:space="preserve"> </v>
      </c>
      <c r="B46" s="221"/>
      <c r="C46" s="222"/>
      <c r="D46" s="222"/>
      <c r="E46" s="223"/>
      <c r="F46" s="199"/>
      <c r="G46" s="199"/>
    </row>
    <row r="47" spans="1:7" ht="15.75" x14ac:dyDescent="0.25">
      <c r="A47" s="133" t="str">
        <f t="shared" si="1"/>
        <v xml:space="preserve"> </v>
      </c>
      <c r="B47" s="221"/>
      <c r="C47" s="222"/>
      <c r="D47" s="222"/>
      <c r="E47" s="223"/>
      <c r="F47" s="199"/>
      <c r="G47" s="199"/>
    </row>
    <row r="48" spans="1:7" ht="15.75" x14ac:dyDescent="0.25">
      <c r="A48" s="133" t="str">
        <f t="shared" si="1"/>
        <v xml:space="preserve"> </v>
      </c>
      <c r="B48" s="221"/>
      <c r="C48" s="222"/>
      <c r="D48" s="222"/>
      <c r="E48" s="223"/>
      <c r="F48" s="199"/>
      <c r="G48" s="199"/>
    </row>
    <row r="49" spans="1:20" ht="15.75" x14ac:dyDescent="0.25">
      <c r="A49" s="133" t="str">
        <f t="shared" si="1"/>
        <v xml:space="preserve"> </v>
      </c>
      <c r="B49" s="221"/>
      <c r="C49" s="222"/>
      <c r="D49" s="222"/>
      <c r="E49" s="223"/>
      <c r="F49" s="199"/>
      <c r="G49" s="199"/>
    </row>
    <row r="50" spans="1:20" ht="15.75" x14ac:dyDescent="0.25">
      <c r="A50" s="133" t="str">
        <f t="shared" si="1"/>
        <v xml:space="preserve"> </v>
      </c>
      <c r="B50" s="221"/>
      <c r="C50" s="222"/>
      <c r="D50" s="222"/>
      <c r="E50" s="223"/>
      <c r="F50" s="199"/>
      <c r="G50" s="199"/>
    </row>
    <row r="51" spans="1:20" ht="16.5" thickBot="1" x14ac:dyDescent="0.3">
      <c r="A51" s="208" t="str">
        <f t="shared" si="1"/>
        <v xml:space="preserve"> </v>
      </c>
      <c r="B51" s="224"/>
      <c r="C51" s="225"/>
      <c r="D51" s="225"/>
      <c r="E51" s="226"/>
      <c r="F51" s="199"/>
      <c r="G51" s="199"/>
    </row>
    <row r="52" spans="1:20" ht="16.5" thickBot="1" x14ac:dyDescent="0.3">
      <c r="A52" s="99"/>
      <c r="B52" s="99"/>
      <c r="C52" s="99"/>
      <c r="D52" s="99"/>
      <c r="E52" s="99"/>
      <c r="G52" s="199"/>
    </row>
    <row r="53" spans="1:20" ht="18.75" x14ac:dyDescent="0.35">
      <c r="A53" s="227" t="s">
        <v>44</v>
      </c>
      <c r="B53" s="210" t="s">
        <v>397</v>
      </c>
      <c r="C53" s="211"/>
      <c r="D53" s="211"/>
      <c r="E53" s="212"/>
      <c r="F53" s="200"/>
      <c r="G53" s="199"/>
    </row>
    <row r="54" spans="1:20" ht="19.5" thickBot="1" x14ac:dyDescent="0.4">
      <c r="A54" s="213" t="str">
        <f>"Option [g/kg]"</f>
        <v>Option [g/kg]</v>
      </c>
      <c r="B54" s="214" t="s">
        <v>40</v>
      </c>
      <c r="C54" s="215" t="s">
        <v>398</v>
      </c>
      <c r="D54" s="215" t="s">
        <v>399</v>
      </c>
      <c r="E54" s="216" t="s">
        <v>400</v>
      </c>
      <c r="F54" s="200"/>
    </row>
    <row r="55" spans="1:20" ht="14.25" customHeight="1" x14ac:dyDescent="0.25">
      <c r="A55" s="206" t="str">
        <f>+A$9</f>
        <v>EPS</v>
      </c>
      <c r="B55" s="229">
        <v>3483.8533931404922</v>
      </c>
      <c r="C55" s="230">
        <v>3414.8592812623424</v>
      </c>
      <c r="D55" s="218">
        <v>1.4295787320521836</v>
      </c>
      <c r="E55" s="219">
        <v>9.7860694244882682E-2</v>
      </c>
      <c r="F55" s="201"/>
      <c r="G55" s="200"/>
    </row>
    <row r="56" spans="1:20" ht="14.25" customHeight="1" x14ac:dyDescent="0.25">
      <c r="A56" s="133" t="str">
        <f>+A10</f>
        <v>HDPE</v>
      </c>
      <c r="B56" s="232">
        <v>2462.4930176974294</v>
      </c>
      <c r="C56" s="233">
        <v>2435.6599230151746</v>
      </c>
      <c r="D56" s="222">
        <v>0.67249273025037148</v>
      </c>
      <c r="E56" s="223">
        <v>2.4964249564945171E-2</v>
      </c>
      <c r="F56" s="201"/>
      <c r="G56" s="200"/>
    </row>
    <row r="57" spans="1:20" ht="15.75" x14ac:dyDescent="0.25">
      <c r="A57" s="133" t="str">
        <f t="shared" ref="A57:A74" si="2">+A11</f>
        <v>LDPE</v>
      </c>
      <c r="B57" s="232">
        <v>2632.574279362555</v>
      </c>
      <c r="C57" s="233">
        <v>2599.1871930615339</v>
      </c>
      <c r="D57" s="222">
        <v>0.8021866154986107</v>
      </c>
      <c r="E57" s="223">
        <v>3.467418203295234E-2</v>
      </c>
      <c r="F57" s="201"/>
      <c r="G57" s="201"/>
      <c r="S57" s="199"/>
      <c r="T57" s="199"/>
    </row>
    <row r="58" spans="1:20" ht="15.75" x14ac:dyDescent="0.25">
      <c r="A58" s="133" t="str">
        <f t="shared" si="2"/>
        <v>PP</v>
      </c>
      <c r="B58" s="232">
        <v>3236.1125666069829</v>
      </c>
      <c r="C58" s="233">
        <v>3173.5581988390072</v>
      </c>
      <c r="D58" s="222">
        <v>1.3230631558560959</v>
      </c>
      <c r="E58" s="223">
        <v>8.5227244547199058E-2</v>
      </c>
      <c r="F58" s="201"/>
      <c r="G58" s="201"/>
      <c r="S58" s="199"/>
      <c r="T58" s="199"/>
    </row>
    <row r="59" spans="1:20" ht="15.75" x14ac:dyDescent="0.25">
      <c r="A59" s="133" t="str">
        <f t="shared" si="2"/>
        <v>PS</v>
      </c>
      <c r="B59" s="232">
        <v>2916.6094378986677</v>
      </c>
      <c r="C59" s="233">
        <v>2872.3809027969255</v>
      </c>
      <c r="D59" s="222">
        <v>0.98066365821251666</v>
      </c>
      <c r="E59" s="223">
        <v>5.5705737371346375E-2</v>
      </c>
      <c r="F59" s="201"/>
      <c r="G59" s="201"/>
      <c r="S59" s="199"/>
      <c r="T59" s="199"/>
    </row>
    <row r="60" spans="1:20" ht="15.75" x14ac:dyDescent="0.25">
      <c r="A60" s="133" t="str">
        <f t="shared" si="2"/>
        <v>PVC</v>
      </c>
      <c r="B60" s="232">
        <v>1830.4971980638545</v>
      </c>
      <c r="C60" s="233">
        <v>1785.1433076369983</v>
      </c>
      <c r="D60" s="222">
        <v>0.92790615307584112</v>
      </c>
      <c r="E60" s="223">
        <v>6.4692320984453683E-2</v>
      </c>
      <c r="F60" s="201"/>
      <c r="G60" s="201"/>
      <c r="S60" s="199"/>
      <c r="T60" s="199"/>
    </row>
    <row r="61" spans="1:20" ht="15.75" x14ac:dyDescent="0.25">
      <c r="A61" s="133" t="str">
        <f t="shared" si="2"/>
        <v>PUR-Hartschaum</v>
      </c>
      <c r="B61" s="232">
        <v>4360.5076503549462</v>
      </c>
      <c r="C61" s="233">
        <v>4172.7891664602794</v>
      </c>
      <c r="D61" s="222">
        <v>5.1029021685342535</v>
      </c>
      <c r="E61" s="223">
        <v>0.12799431042158221</v>
      </c>
      <c r="F61" s="201"/>
      <c r="G61" s="201"/>
      <c r="S61" s="199"/>
      <c r="T61" s="199"/>
    </row>
    <row r="62" spans="1:20" ht="15.75" x14ac:dyDescent="0.25">
      <c r="A62" s="133"/>
      <c r="B62" s="274"/>
      <c r="C62" s="275"/>
      <c r="D62" s="222"/>
      <c r="E62" s="223"/>
      <c r="F62" s="201"/>
      <c r="G62" s="201"/>
      <c r="S62" s="199"/>
      <c r="T62" s="199"/>
    </row>
    <row r="63" spans="1:20" ht="15.75" x14ac:dyDescent="0.25">
      <c r="A63" s="133"/>
      <c r="B63" s="274"/>
      <c r="C63" s="275"/>
      <c r="D63" s="222"/>
      <c r="E63" s="223"/>
      <c r="F63" s="201"/>
      <c r="G63" s="201"/>
      <c r="S63" s="199"/>
      <c r="T63" s="199"/>
    </row>
    <row r="64" spans="1:20" ht="15.75" x14ac:dyDescent="0.25">
      <c r="A64" s="133"/>
      <c r="B64" s="274"/>
      <c r="C64" s="275"/>
      <c r="D64" s="222"/>
      <c r="E64" s="223"/>
      <c r="F64" s="201"/>
      <c r="G64" s="201"/>
      <c r="S64" s="199"/>
      <c r="T64" s="199"/>
    </row>
    <row r="65" spans="1:20" ht="15.75" x14ac:dyDescent="0.25">
      <c r="A65" s="133"/>
      <c r="B65" s="274"/>
      <c r="C65" s="275"/>
      <c r="D65" s="222"/>
      <c r="E65" s="223"/>
      <c r="F65" s="201"/>
      <c r="G65" s="201"/>
      <c r="S65" s="199"/>
      <c r="T65" s="199"/>
    </row>
    <row r="66" spans="1:20" ht="15.75" x14ac:dyDescent="0.25">
      <c r="A66" s="133" t="str">
        <f t="shared" si="2"/>
        <v xml:space="preserve"> </v>
      </c>
      <c r="B66" s="274"/>
      <c r="C66" s="275"/>
      <c r="D66" s="222"/>
      <c r="E66" s="223"/>
      <c r="F66" s="201"/>
      <c r="G66" s="201"/>
      <c r="S66" s="199"/>
      <c r="T66" s="199"/>
    </row>
    <row r="67" spans="1:20" ht="15.75" x14ac:dyDescent="0.25">
      <c r="A67" s="133" t="str">
        <f t="shared" si="2"/>
        <v xml:space="preserve"> </v>
      </c>
      <c r="B67" s="274"/>
      <c r="C67" s="275"/>
      <c r="D67" s="222"/>
      <c r="E67" s="223"/>
      <c r="F67" s="201"/>
      <c r="G67" s="201"/>
      <c r="S67" s="199"/>
      <c r="T67" s="199"/>
    </row>
    <row r="68" spans="1:20" ht="15.75" x14ac:dyDescent="0.25">
      <c r="A68" s="133" t="str">
        <f t="shared" si="2"/>
        <v xml:space="preserve"> </v>
      </c>
      <c r="B68" s="274"/>
      <c r="C68" s="275"/>
      <c r="D68" s="222"/>
      <c r="E68" s="223"/>
      <c r="F68" s="201"/>
      <c r="G68" s="201"/>
      <c r="S68" s="199"/>
      <c r="T68" s="199"/>
    </row>
    <row r="69" spans="1:20" ht="15.75" x14ac:dyDescent="0.25">
      <c r="A69" s="133" t="str">
        <f t="shared" si="2"/>
        <v xml:space="preserve"> </v>
      </c>
      <c r="B69" s="274"/>
      <c r="C69" s="275"/>
      <c r="D69" s="222"/>
      <c r="E69" s="223"/>
      <c r="F69" s="201"/>
      <c r="G69" s="201"/>
      <c r="S69" s="199"/>
      <c r="T69" s="199"/>
    </row>
    <row r="70" spans="1:20" ht="15.75" x14ac:dyDescent="0.25">
      <c r="A70" s="133" t="str">
        <f t="shared" si="2"/>
        <v xml:space="preserve"> </v>
      </c>
      <c r="B70" s="274"/>
      <c r="C70" s="275"/>
      <c r="D70" s="222"/>
      <c r="E70" s="223"/>
      <c r="F70" s="201"/>
      <c r="G70" s="201"/>
      <c r="S70" s="199"/>
      <c r="T70" s="199"/>
    </row>
    <row r="71" spans="1:20" ht="15.75" x14ac:dyDescent="0.25">
      <c r="A71" s="133" t="str">
        <f t="shared" si="2"/>
        <v xml:space="preserve"> </v>
      </c>
      <c r="B71" s="274"/>
      <c r="C71" s="275"/>
      <c r="D71" s="222"/>
      <c r="E71" s="223"/>
      <c r="F71" s="201"/>
      <c r="G71" s="201"/>
      <c r="S71" s="199"/>
      <c r="T71" s="199"/>
    </row>
    <row r="72" spans="1:20" ht="15.75" x14ac:dyDescent="0.25">
      <c r="A72" s="133" t="str">
        <f t="shared" si="2"/>
        <v xml:space="preserve"> </v>
      </c>
      <c r="B72" s="274"/>
      <c r="C72" s="275"/>
      <c r="D72" s="222"/>
      <c r="E72" s="223"/>
      <c r="F72" s="201"/>
      <c r="G72" s="201"/>
      <c r="S72" s="199"/>
      <c r="T72" s="199"/>
    </row>
    <row r="73" spans="1:20" ht="15.75" x14ac:dyDescent="0.25">
      <c r="A73" s="133" t="str">
        <f t="shared" si="2"/>
        <v xml:space="preserve"> </v>
      </c>
      <c r="B73" s="274"/>
      <c r="C73" s="275"/>
      <c r="D73" s="222"/>
      <c r="E73" s="223"/>
      <c r="G73" s="201"/>
      <c r="S73" s="199"/>
      <c r="T73" s="199"/>
    </row>
    <row r="74" spans="1:20" ht="16.5" thickBot="1" x14ac:dyDescent="0.3">
      <c r="A74" s="208" t="str">
        <f t="shared" si="2"/>
        <v xml:space="preserve"> </v>
      </c>
      <c r="B74" s="276"/>
      <c r="C74" s="277"/>
      <c r="D74" s="225"/>
      <c r="E74" s="226"/>
      <c r="F74" s="201"/>
      <c r="G74" s="201"/>
      <c r="S74" s="199"/>
      <c r="T74" s="199"/>
    </row>
    <row r="75" spans="1:20" ht="16.5" thickBot="1" x14ac:dyDescent="0.3">
      <c r="A75" s="99"/>
      <c r="B75" s="99"/>
      <c r="C75" s="99"/>
      <c r="D75" s="99"/>
      <c r="E75" s="99"/>
      <c r="G75" s="201"/>
      <c r="S75" s="199"/>
      <c r="T75" s="199"/>
    </row>
    <row r="76" spans="1:20" ht="15.75" x14ac:dyDescent="0.25">
      <c r="A76" s="236" t="s">
        <v>49</v>
      </c>
      <c r="B76" s="210"/>
      <c r="C76" s="211" t="s">
        <v>50</v>
      </c>
      <c r="D76" s="212" t="s">
        <v>51</v>
      </c>
      <c r="E76" s="99"/>
      <c r="G76" s="201"/>
      <c r="S76" s="199"/>
      <c r="T76" s="199"/>
    </row>
    <row r="77" spans="1:20" ht="19.5" thickBot="1" x14ac:dyDescent="0.4">
      <c r="A77" s="213" t="s">
        <v>401</v>
      </c>
      <c r="B77" s="214" t="s">
        <v>52</v>
      </c>
      <c r="C77" s="215" t="s">
        <v>53</v>
      </c>
      <c r="D77" s="216" t="s">
        <v>53</v>
      </c>
      <c r="E77" s="99"/>
    </row>
    <row r="78" spans="1:20" ht="15.75" x14ac:dyDescent="0.25">
      <c r="A78" s="206" t="str">
        <f>+A9</f>
        <v>EPS</v>
      </c>
      <c r="B78" s="217">
        <v>27.400799888939911</v>
      </c>
      <c r="C78" s="218">
        <v>23.789273999371407</v>
      </c>
      <c r="D78" s="237">
        <v>3.6115258895685014</v>
      </c>
      <c r="E78" s="99"/>
      <c r="G78" s="202"/>
      <c r="H78" s="202"/>
      <c r="I78" s="202"/>
      <c r="J78" s="199"/>
    </row>
    <row r="79" spans="1:20" ht="14.25" customHeight="1" x14ac:dyDescent="0.25">
      <c r="A79" s="133" t="str">
        <f t="shared" ref="A79:A97" si="3">+A10</f>
        <v>HDPE</v>
      </c>
      <c r="B79" s="221">
        <v>12.415245854110763</v>
      </c>
      <c r="C79" s="222">
        <v>11.453142715232126</v>
      </c>
      <c r="D79" s="239">
        <v>0.9621031388786373</v>
      </c>
      <c r="E79" s="99"/>
      <c r="G79" s="202"/>
      <c r="H79" s="202"/>
      <c r="I79" s="202"/>
      <c r="J79" s="199"/>
    </row>
    <row r="80" spans="1:20" ht="15.75" x14ac:dyDescent="0.25">
      <c r="A80" s="133" t="str">
        <f t="shared" si="3"/>
        <v>LDPE</v>
      </c>
      <c r="B80" s="221">
        <v>16.264937743908369</v>
      </c>
      <c r="C80" s="222">
        <v>13.516249140841904</v>
      </c>
      <c r="D80" s="239">
        <v>2.7486886030664643</v>
      </c>
      <c r="E80" s="99"/>
      <c r="G80" s="202"/>
      <c r="H80" s="202"/>
      <c r="I80" s="202"/>
      <c r="J80" s="199"/>
    </row>
    <row r="81" spans="1:10" ht="15.75" x14ac:dyDescent="0.25">
      <c r="A81" s="133" t="str">
        <f t="shared" si="3"/>
        <v>PP</v>
      </c>
      <c r="B81" s="221">
        <v>27.577071716712005</v>
      </c>
      <c r="C81" s="222">
        <v>21.937368419445601</v>
      </c>
      <c r="D81" s="239">
        <v>5.6397032972664087</v>
      </c>
      <c r="E81" s="99"/>
      <c r="G81" s="202"/>
      <c r="H81" s="202"/>
      <c r="I81" s="202"/>
    </row>
    <row r="82" spans="1:10" ht="15.75" x14ac:dyDescent="0.25">
      <c r="A82" s="133" t="str">
        <f t="shared" si="3"/>
        <v>PS</v>
      </c>
      <c r="B82" s="221">
        <v>17.589807228192683</v>
      </c>
      <c r="C82" s="222">
        <v>16.521703955906631</v>
      </c>
      <c r="D82" s="239">
        <v>1.0681032722860528</v>
      </c>
      <c r="E82" s="99"/>
      <c r="G82" s="202"/>
      <c r="H82" s="202"/>
      <c r="I82" s="202"/>
      <c r="J82" s="199"/>
    </row>
    <row r="83" spans="1:10" ht="15.75" x14ac:dyDescent="0.25">
      <c r="A83" s="133" t="str">
        <f t="shared" si="3"/>
        <v>PVC</v>
      </c>
      <c r="B83" s="221">
        <v>18.511630822948483</v>
      </c>
      <c r="C83" s="222">
        <v>14.803790356877926</v>
      </c>
      <c r="D83" s="239">
        <v>3.7078404660705599</v>
      </c>
      <c r="E83" s="99"/>
      <c r="G83" s="202"/>
      <c r="H83" s="202"/>
      <c r="I83" s="202"/>
      <c r="J83" s="199"/>
    </row>
    <row r="84" spans="1:10" ht="15.75" x14ac:dyDescent="0.25">
      <c r="A84" s="133" t="str">
        <f t="shared" si="3"/>
        <v>PUR-Hartschaum</v>
      </c>
      <c r="B84" s="221">
        <v>46.954704399065044</v>
      </c>
      <c r="C84" s="222">
        <v>41.828000196411587</v>
      </c>
      <c r="D84" s="239">
        <v>5.1267042026534586</v>
      </c>
      <c r="E84" s="99"/>
      <c r="G84" s="202"/>
      <c r="H84" s="202"/>
      <c r="I84" s="202"/>
    </row>
    <row r="85" spans="1:10" ht="15.75" x14ac:dyDescent="0.25">
      <c r="A85" s="133"/>
      <c r="B85" s="278"/>
      <c r="C85" s="279"/>
      <c r="D85" s="223"/>
      <c r="E85" s="99"/>
    </row>
    <row r="86" spans="1:10" ht="15.75" x14ac:dyDescent="0.25">
      <c r="A86" s="133"/>
      <c r="B86" s="278"/>
      <c r="C86" s="279"/>
      <c r="D86" s="223"/>
      <c r="E86" s="99"/>
    </row>
    <row r="87" spans="1:10" ht="15.75" x14ac:dyDescent="0.25">
      <c r="A87" s="133"/>
      <c r="B87" s="278"/>
      <c r="C87" s="279"/>
      <c r="D87" s="223"/>
      <c r="E87" s="99"/>
    </row>
    <row r="88" spans="1:10" ht="15.75" x14ac:dyDescent="0.25">
      <c r="A88" s="133"/>
      <c r="B88" s="278"/>
      <c r="C88" s="279"/>
      <c r="D88" s="223"/>
      <c r="E88" s="99"/>
    </row>
    <row r="89" spans="1:10" ht="15.75" x14ac:dyDescent="0.25">
      <c r="A89" s="133" t="str">
        <f t="shared" si="3"/>
        <v xml:space="preserve"> </v>
      </c>
      <c r="B89" s="278"/>
      <c r="C89" s="279"/>
      <c r="D89" s="223"/>
      <c r="E89" s="99"/>
    </row>
    <row r="90" spans="1:10" ht="15.75" x14ac:dyDescent="0.25">
      <c r="A90" s="133" t="str">
        <f t="shared" si="3"/>
        <v xml:space="preserve"> </v>
      </c>
      <c r="B90" s="278"/>
      <c r="C90" s="279"/>
      <c r="D90" s="223"/>
      <c r="E90" s="99"/>
    </row>
    <row r="91" spans="1:10" ht="15.75" x14ac:dyDescent="0.25">
      <c r="A91" s="133" t="str">
        <f t="shared" si="3"/>
        <v xml:space="preserve"> </v>
      </c>
      <c r="B91" s="278"/>
      <c r="C91" s="279"/>
      <c r="D91" s="223"/>
      <c r="E91" s="99"/>
    </row>
    <row r="92" spans="1:10" ht="15.75" x14ac:dyDescent="0.25">
      <c r="A92" s="133" t="str">
        <f t="shared" si="3"/>
        <v xml:space="preserve"> </v>
      </c>
      <c r="B92" s="278"/>
      <c r="C92" s="279"/>
      <c r="D92" s="223"/>
      <c r="E92" s="99"/>
    </row>
    <row r="93" spans="1:10" ht="15.75" x14ac:dyDescent="0.25">
      <c r="A93" s="133" t="str">
        <f t="shared" si="3"/>
        <v xml:space="preserve"> </v>
      </c>
      <c r="B93" s="278"/>
      <c r="C93" s="279"/>
      <c r="D93" s="223"/>
      <c r="E93" s="99"/>
    </row>
    <row r="94" spans="1:10" ht="15.75" x14ac:dyDescent="0.25">
      <c r="A94" s="133" t="str">
        <f t="shared" si="3"/>
        <v xml:space="preserve"> </v>
      </c>
      <c r="B94" s="278"/>
      <c r="C94" s="279"/>
      <c r="D94" s="223"/>
      <c r="E94" s="99"/>
    </row>
    <row r="95" spans="1:10" ht="15.75" x14ac:dyDescent="0.25">
      <c r="A95" s="133" t="str">
        <f t="shared" si="3"/>
        <v xml:space="preserve"> </v>
      </c>
      <c r="B95" s="278"/>
      <c r="C95" s="279"/>
      <c r="D95" s="223"/>
      <c r="E95" s="99"/>
    </row>
    <row r="96" spans="1:10" ht="15.75" x14ac:dyDescent="0.25">
      <c r="A96" s="133" t="str">
        <f t="shared" si="3"/>
        <v xml:space="preserve"> </v>
      </c>
      <c r="B96" s="278"/>
      <c r="C96" s="279"/>
      <c r="D96" s="223"/>
      <c r="E96" s="99"/>
    </row>
    <row r="97" spans="1:9" ht="16.5" thickBot="1" x14ac:dyDescent="0.3">
      <c r="A97" s="208" t="str">
        <f t="shared" si="3"/>
        <v xml:space="preserve"> </v>
      </c>
      <c r="B97" s="280"/>
      <c r="C97" s="281"/>
      <c r="D97" s="226"/>
      <c r="E97" s="99"/>
    </row>
    <row r="98" spans="1:9" ht="16.5" thickBot="1" x14ac:dyDescent="0.3">
      <c r="A98" s="99"/>
      <c r="B98" s="99"/>
      <c r="C98" s="99"/>
      <c r="D98" s="99"/>
      <c r="E98" s="99"/>
    </row>
    <row r="99" spans="1:9" ht="15.75" x14ac:dyDescent="0.25">
      <c r="A99" s="241" t="s">
        <v>54</v>
      </c>
      <c r="B99" s="242"/>
      <c r="C99" s="99"/>
      <c r="D99" s="99"/>
      <c r="E99" s="99"/>
    </row>
    <row r="100" spans="1:9" ht="16.5" thickBot="1" x14ac:dyDescent="0.3">
      <c r="A100" s="213" t="s">
        <v>55</v>
      </c>
      <c r="B100" s="243" t="s">
        <v>386</v>
      </c>
      <c r="C100" s="99"/>
      <c r="D100" s="231"/>
      <c r="E100" s="231"/>
      <c r="F100" s="201"/>
    </row>
    <row r="101" spans="1:9" ht="15.75" x14ac:dyDescent="0.25">
      <c r="A101" s="206" t="str">
        <f>+A9</f>
        <v>EPS</v>
      </c>
      <c r="B101" s="282">
        <v>2.0522692741018714E-2</v>
      </c>
      <c r="C101" s="99"/>
      <c r="D101" s="99"/>
      <c r="E101" s="290"/>
    </row>
    <row r="102" spans="1:9" ht="14.25" customHeight="1" x14ac:dyDescent="0.25">
      <c r="A102" s="133" t="str">
        <f t="shared" ref="A102:A120" si="4">+A10</f>
        <v>HDPE</v>
      </c>
      <c r="B102" s="283">
        <v>5.9963846162791965E-3</v>
      </c>
      <c r="C102" s="99"/>
      <c r="D102" s="99"/>
      <c r="E102" s="220"/>
      <c r="G102" s="201"/>
      <c r="H102" s="201"/>
      <c r="I102" s="201"/>
    </row>
    <row r="103" spans="1:9" ht="15.75" x14ac:dyDescent="0.25">
      <c r="A103" s="133" t="str">
        <f t="shared" si="4"/>
        <v>LDPE</v>
      </c>
      <c r="B103" s="283">
        <v>1.6131223158404186E-2</v>
      </c>
      <c r="C103" s="99"/>
      <c r="D103" s="99"/>
      <c r="E103" s="220"/>
    </row>
    <row r="104" spans="1:9" ht="15.75" x14ac:dyDescent="0.25">
      <c r="A104" s="133" t="str">
        <f t="shared" si="4"/>
        <v>PP</v>
      </c>
      <c r="B104" s="283">
        <v>3.2186878922058244E-2</v>
      </c>
      <c r="C104" s="99"/>
      <c r="D104" s="99"/>
      <c r="E104" s="220"/>
    </row>
    <row r="105" spans="1:9" ht="15.75" x14ac:dyDescent="0.25">
      <c r="A105" s="133" t="str">
        <f t="shared" si="4"/>
        <v>PS</v>
      </c>
      <c r="B105" s="283">
        <v>6.3491169540969786E-3</v>
      </c>
      <c r="C105" s="99"/>
      <c r="D105" s="99"/>
      <c r="E105" s="220"/>
    </row>
    <row r="106" spans="1:9" ht="15.75" x14ac:dyDescent="0.25">
      <c r="A106" s="133" t="str">
        <f t="shared" si="4"/>
        <v>PVC</v>
      </c>
      <c r="B106" s="283">
        <v>1.981317603877062E-2</v>
      </c>
      <c r="C106" s="99"/>
      <c r="D106" s="99"/>
      <c r="E106" s="220"/>
    </row>
    <row r="107" spans="1:9" ht="15.75" x14ac:dyDescent="0.25">
      <c r="A107" s="133" t="str">
        <f t="shared" si="4"/>
        <v>PUR-Hartschaum</v>
      </c>
      <c r="B107" s="283">
        <v>4.084121290475435E-2</v>
      </c>
      <c r="C107" s="99"/>
      <c r="D107" s="99"/>
      <c r="E107" s="220"/>
    </row>
    <row r="108" spans="1:9" ht="15.75" x14ac:dyDescent="0.25">
      <c r="A108" s="133"/>
      <c r="B108" s="245"/>
      <c r="C108" s="99"/>
      <c r="D108" s="99"/>
      <c r="E108" s="99"/>
    </row>
    <row r="109" spans="1:9" ht="15.75" x14ac:dyDescent="0.25">
      <c r="A109" s="133"/>
      <c r="B109" s="245"/>
      <c r="C109" s="99"/>
      <c r="D109" s="99"/>
      <c r="E109" s="99"/>
    </row>
    <row r="110" spans="1:9" ht="15.75" x14ac:dyDescent="0.25">
      <c r="A110" s="133"/>
      <c r="B110" s="245"/>
      <c r="C110" s="99"/>
      <c r="D110" s="99"/>
      <c r="E110" s="99"/>
    </row>
    <row r="111" spans="1:9" ht="15.75" x14ac:dyDescent="0.25">
      <c r="A111" s="133"/>
      <c r="B111" s="245"/>
      <c r="C111" s="99"/>
      <c r="D111" s="99"/>
      <c r="E111" s="99"/>
    </row>
    <row r="112" spans="1:9" ht="15.75" x14ac:dyDescent="0.25">
      <c r="A112" s="133"/>
      <c r="B112" s="245"/>
      <c r="C112" s="99"/>
      <c r="D112" s="99"/>
      <c r="E112" s="99"/>
    </row>
    <row r="113" spans="1:5" ht="15.75" x14ac:dyDescent="0.25">
      <c r="A113" s="133" t="str">
        <f t="shared" si="4"/>
        <v xml:space="preserve"> </v>
      </c>
      <c r="B113" s="245"/>
      <c r="C113" s="99"/>
      <c r="D113" s="99"/>
      <c r="E113" s="99"/>
    </row>
    <row r="114" spans="1:5" ht="15.75" x14ac:dyDescent="0.25">
      <c r="A114" s="133" t="str">
        <f t="shared" si="4"/>
        <v xml:space="preserve"> </v>
      </c>
      <c r="B114" s="245"/>
      <c r="C114" s="99"/>
      <c r="D114" s="99"/>
      <c r="E114" s="99"/>
    </row>
    <row r="115" spans="1:5" ht="15.75" x14ac:dyDescent="0.25">
      <c r="A115" s="133" t="str">
        <f t="shared" si="4"/>
        <v xml:space="preserve"> </v>
      </c>
      <c r="B115" s="245"/>
      <c r="C115" s="99"/>
      <c r="D115" s="99"/>
      <c r="E115" s="99"/>
    </row>
    <row r="116" spans="1:5" ht="15.75" x14ac:dyDescent="0.25">
      <c r="A116" s="133" t="str">
        <f t="shared" si="4"/>
        <v xml:space="preserve"> </v>
      </c>
      <c r="B116" s="245"/>
      <c r="C116" s="99"/>
      <c r="D116" s="99"/>
      <c r="E116" s="99"/>
    </row>
    <row r="117" spans="1:5" ht="15.75" x14ac:dyDescent="0.25">
      <c r="A117" s="133" t="str">
        <f t="shared" si="4"/>
        <v xml:space="preserve"> </v>
      </c>
      <c r="B117" s="245"/>
      <c r="C117" s="99"/>
      <c r="D117" s="99"/>
      <c r="E117" s="99"/>
    </row>
    <row r="118" spans="1:5" ht="15.75" x14ac:dyDescent="0.25">
      <c r="A118" s="133" t="str">
        <f t="shared" si="4"/>
        <v xml:space="preserve"> </v>
      </c>
      <c r="B118" s="245"/>
      <c r="C118" s="99"/>
      <c r="D118" s="99"/>
      <c r="E118" s="99"/>
    </row>
    <row r="119" spans="1:5" ht="15.75" x14ac:dyDescent="0.25">
      <c r="A119" s="133" t="str">
        <f t="shared" si="4"/>
        <v xml:space="preserve"> </v>
      </c>
      <c r="B119" s="245"/>
      <c r="C119" s="99"/>
      <c r="D119" s="99"/>
      <c r="E119" s="99"/>
    </row>
    <row r="120" spans="1:5" ht="13.5" thickBot="1" x14ac:dyDescent="0.25">
      <c r="A120" s="163" t="str">
        <f t="shared" si="4"/>
        <v xml:space="preserve"> </v>
      </c>
      <c r="B120" s="203"/>
    </row>
    <row r="128" spans="1:5" ht="18" x14ac:dyDescent="0.3">
      <c r="A128" s="284"/>
    </row>
    <row r="129" spans="1:1" ht="18" x14ac:dyDescent="0.3">
      <c r="A129" s="284"/>
    </row>
    <row r="130" spans="1:1" ht="18" x14ac:dyDescent="0.3">
      <c r="A130" s="284"/>
    </row>
    <row r="131" spans="1:1" ht="18" x14ac:dyDescent="0.3">
      <c r="A131" s="284"/>
    </row>
  </sheetData>
  <mergeCells count="26">
    <mergeCell ref="B29:G29"/>
    <mergeCell ref="B12:G12"/>
    <mergeCell ref="B23:G23"/>
    <mergeCell ref="B24:G24"/>
    <mergeCell ref="B25:G25"/>
    <mergeCell ref="B26:G26"/>
    <mergeCell ref="B27:G27"/>
    <mergeCell ref="B28:G28"/>
    <mergeCell ref="B17:G17"/>
    <mergeCell ref="B18:G18"/>
    <mergeCell ref="B19:G19"/>
    <mergeCell ref="B20:G20"/>
    <mergeCell ref="B21:G21"/>
    <mergeCell ref="B22:G22"/>
    <mergeCell ref="B16:G16"/>
    <mergeCell ref="B10:G10"/>
    <mergeCell ref="B11:G11"/>
    <mergeCell ref="B13:G13"/>
    <mergeCell ref="B15:G15"/>
    <mergeCell ref="B14:C14"/>
    <mergeCell ref="B9:G9"/>
    <mergeCell ref="B3:G3"/>
    <mergeCell ref="B4:G4"/>
    <mergeCell ref="B5:G5"/>
    <mergeCell ref="B6:G6"/>
    <mergeCell ref="B8:G8"/>
  </mergeCells>
  <pageMargins left="0.78740157499999996" right="0.78740157499999996" top="0.984251969" bottom="0.984251969" header="0.4921259845" footer="0.4921259845"/>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4407-D196-4718-ADB4-AE032875EB68}">
  <sheetPr codeName="Tabelle43">
    <tabColor indexed="52"/>
  </sheetPr>
  <dimension ref="A1:T131"/>
  <sheetViews>
    <sheetView workbookViewId="0">
      <selection activeCell="A31" sqref="A31"/>
    </sheetView>
  </sheetViews>
  <sheetFormatPr baseColWidth="10" defaultColWidth="11.42578125" defaultRowHeight="12.75" x14ac:dyDescent="0.2"/>
  <cols>
    <col min="1" max="1" width="39.85546875" customWidth="1"/>
    <col min="2" max="2" width="18.140625" customWidth="1"/>
    <col min="3" max="3" width="15.5703125" customWidth="1"/>
    <col min="4" max="4" width="16" customWidth="1"/>
    <col min="5" max="5" width="13.5703125" customWidth="1"/>
    <col min="6" max="6" width="14.42578125" customWidth="1"/>
    <col min="7" max="7" width="12.85546875" customWidth="1"/>
    <col min="8" max="10" width="11.5703125" bestFit="1" customWidth="1"/>
  </cols>
  <sheetData>
    <row r="1" spans="1:10" ht="15.75" customHeight="1" x14ac:dyDescent="0.25">
      <c r="A1" s="150" t="str">
        <f>"Ergebnisse aus GEMIS "&amp;Einführung!F3</f>
        <v>Ergebnisse aus GEMIS Version 5.2</v>
      </c>
      <c r="B1" s="104"/>
      <c r="C1" s="105" t="s">
        <v>391</v>
      </c>
      <c r="D1" s="104"/>
      <c r="E1" s="104"/>
      <c r="F1" s="104"/>
      <c r="G1" s="104"/>
      <c r="H1" s="98"/>
    </row>
    <row r="2" spans="1:10" x14ac:dyDescent="0.2">
      <c r="A2" s="152"/>
      <c r="B2" s="104"/>
      <c r="C2" s="104"/>
      <c r="D2" s="104"/>
      <c r="E2" s="104"/>
      <c r="F2" s="104"/>
      <c r="G2" s="104"/>
      <c r="H2" s="98"/>
    </row>
    <row r="3" spans="1:10" ht="15.75" x14ac:dyDescent="0.25">
      <c r="A3" s="174" t="s">
        <v>31</v>
      </c>
      <c r="B3" s="369" t="s">
        <v>344</v>
      </c>
      <c r="C3" s="370"/>
      <c r="D3" s="370"/>
      <c r="E3" s="370"/>
      <c r="F3" s="370"/>
      <c r="G3" s="371"/>
      <c r="H3" s="98"/>
    </row>
    <row r="4" spans="1:10" ht="32.1" customHeight="1" x14ac:dyDescent="0.2">
      <c r="A4" s="175" t="s">
        <v>32</v>
      </c>
      <c r="B4" s="386" t="s">
        <v>343</v>
      </c>
      <c r="C4" s="387"/>
      <c r="D4" s="387"/>
      <c r="E4" s="387"/>
      <c r="F4" s="387"/>
      <c r="G4" s="388"/>
      <c r="H4" s="98"/>
    </row>
    <row r="5" spans="1:10" ht="15.75" x14ac:dyDescent="0.25">
      <c r="A5" s="176" t="s">
        <v>33</v>
      </c>
      <c r="B5" s="361" t="s">
        <v>34</v>
      </c>
      <c r="C5" s="362"/>
      <c r="D5" s="362"/>
      <c r="E5" s="362"/>
      <c r="F5" s="362"/>
      <c r="G5" s="363"/>
      <c r="H5" s="98"/>
    </row>
    <row r="6" spans="1:10" ht="17.25" customHeight="1" x14ac:dyDescent="0.25">
      <c r="A6" s="177"/>
      <c r="B6" s="389" t="s">
        <v>339</v>
      </c>
      <c r="C6" s="390"/>
      <c r="D6" s="390"/>
      <c r="E6" s="390"/>
      <c r="F6" s="390"/>
      <c r="G6" s="391"/>
      <c r="H6" s="106"/>
      <c r="J6" s="5"/>
    </row>
    <row r="7" spans="1:10" ht="16.5" thickBot="1" x14ac:dyDescent="0.3">
      <c r="A7" s="103"/>
      <c r="B7" s="102"/>
      <c r="C7" s="103"/>
      <c r="D7" s="103"/>
      <c r="E7" s="103"/>
      <c r="F7" s="103"/>
      <c r="G7" s="103"/>
      <c r="H7" s="106"/>
      <c r="J7" s="3"/>
    </row>
    <row r="8" spans="1:10" ht="16.5" thickBot="1" x14ac:dyDescent="0.3">
      <c r="A8" s="178" t="s">
        <v>35</v>
      </c>
      <c r="B8" s="367" t="s">
        <v>36</v>
      </c>
      <c r="C8" s="367"/>
      <c r="D8" s="367"/>
      <c r="E8" s="367"/>
      <c r="F8" s="367"/>
      <c r="G8" s="367"/>
      <c r="H8" s="178" t="s">
        <v>37</v>
      </c>
    </row>
    <row r="9" spans="1:10" ht="15.75" x14ac:dyDescent="0.25">
      <c r="A9" s="144" t="s">
        <v>365</v>
      </c>
      <c r="B9" s="350" t="s">
        <v>252</v>
      </c>
      <c r="C9" s="350"/>
      <c r="D9" s="350"/>
      <c r="E9" s="350"/>
      <c r="F9" s="350"/>
      <c r="G9" s="350"/>
      <c r="H9" s="206">
        <v>2020</v>
      </c>
      <c r="J9" s="3"/>
    </row>
    <row r="10" spans="1:10" ht="15" customHeight="1" x14ac:dyDescent="0.25">
      <c r="A10" s="144" t="s">
        <v>366</v>
      </c>
      <c r="B10" s="350" t="s">
        <v>253</v>
      </c>
      <c r="C10" s="350"/>
      <c r="D10" s="350"/>
      <c r="E10" s="350"/>
      <c r="F10" s="350"/>
      <c r="G10" s="350"/>
      <c r="H10" s="133">
        <f>+H9</f>
        <v>2020</v>
      </c>
      <c r="J10" s="5"/>
    </row>
    <row r="11" spans="1:10" ht="12.6" customHeight="1" x14ac:dyDescent="0.25">
      <c r="A11" s="144" t="s">
        <v>367</v>
      </c>
      <c r="B11" s="350" t="s">
        <v>390</v>
      </c>
      <c r="C11" s="350"/>
      <c r="D11" s="350"/>
      <c r="E11" s="350"/>
      <c r="F11" s="350"/>
      <c r="G11" s="350"/>
      <c r="H11" s="133">
        <f t="shared" ref="H11:H20" si="0">+H10</f>
        <v>2020</v>
      </c>
      <c r="J11" s="3"/>
    </row>
    <row r="12" spans="1:10" ht="12.6" customHeight="1" x14ac:dyDescent="0.25">
      <c r="A12" s="144" t="s">
        <v>368</v>
      </c>
      <c r="B12" s="348" t="s">
        <v>254</v>
      </c>
      <c r="C12" s="338"/>
      <c r="D12" s="338"/>
      <c r="E12" s="338"/>
      <c r="F12" s="338"/>
      <c r="G12" s="131"/>
      <c r="H12" s="133">
        <f t="shared" si="0"/>
        <v>2020</v>
      </c>
    </row>
    <row r="13" spans="1:10" ht="12.6" customHeight="1" x14ac:dyDescent="0.25">
      <c r="A13" s="144" t="s">
        <v>369</v>
      </c>
      <c r="B13" s="350" t="s">
        <v>255</v>
      </c>
      <c r="C13" s="350"/>
      <c r="D13" s="350"/>
      <c r="E13" s="350"/>
      <c r="F13" s="350"/>
      <c r="G13" s="350"/>
      <c r="H13" s="133">
        <f t="shared" si="0"/>
        <v>2020</v>
      </c>
    </row>
    <row r="14" spans="1:10" ht="12.6" customHeight="1" x14ac:dyDescent="0.25">
      <c r="A14" s="144" t="s">
        <v>370</v>
      </c>
      <c r="B14" s="350" t="s">
        <v>389</v>
      </c>
      <c r="C14" s="350"/>
      <c r="D14" s="350"/>
      <c r="E14" s="350"/>
      <c r="F14" s="350"/>
      <c r="G14" s="350"/>
      <c r="H14" s="133">
        <f t="shared" si="0"/>
        <v>2020</v>
      </c>
    </row>
    <row r="15" spans="1:10" ht="12.6" customHeight="1" x14ac:dyDescent="0.25">
      <c r="A15" s="146" t="s">
        <v>371</v>
      </c>
      <c r="B15" s="350" t="s">
        <v>256</v>
      </c>
      <c r="C15" s="350"/>
      <c r="D15" s="350"/>
      <c r="E15" s="350"/>
      <c r="F15" s="350"/>
      <c r="G15" s="350"/>
      <c r="H15" s="133">
        <f t="shared" si="0"/>
        <v>2020</v>
      </c>
      <c r="I15" s="6"/>
    </row>
    <row r="16" spans="1:10" ht="12.6" customHeight="1" x14ac:dyDescent="0.25">
      <c r="A16" s="146" t="s">
        <v>372</v>
      </c>
      <c r="B16" s="350" t="s">
        <v>257</v>
      </c>
      <c r="C16" s="350"/>
      <c r="D16" s="350"/>
      <c r="E16" s="350"/>
      <c r="F16" s="350"/>
      <c r="G16" s="350"/>
      <c r="H16" s="133">
        <f t="shared" si="0"/>
        <v>2020</v>
      </c>
    </row>
    <row r="17" spans="1:18" ht="12.6" customHeight="1" x14ac:dyDescent="0.25">
      <c r="A17" s="146" t="s">
        <v>373</v>
      </c>
      <c r="B17" s="350" t="s">
        <v>387</v>
      </c>
      <c r="C17" s="350"/>
      <c r="D17" s="350"/>
      <c r="E17" s="350"/>
      <c r="F17" s="350"/>
      <c r="G17" s="350"/>
      <c r="H17" s="133">
        <f t="shared" si="0"/>
        <v>2020</v>
      </c>
      <c r="L17" s="6"/>
    </row>
    <row r="18" spans="1:18" ht="12.6" customHeight="1" x14ac:dyDescent="0.25">
      <c r="A18" s="146" t="s">
        <v>374</v>
      </c>
      <c r="B18" s="350" t="s">
        <v>388</v>
      </c>
      <c r="C18" s="350"/>
      <c r="D18" s="350"/>
      <c r="E18" s="350"/>
      <c r="F18" s="350"/>
      <c r="G18" s="350"/>
      <c r="H18" s="133">
        <f t="shared" si="0"/>
        <v>2020</v>
      </c>
      <c r="K18" s="6"/>
    </row>
    <row r="19" spans="1:18" ht="12.6" customHeight="1" x14ac:dyDescent="0.25">
      <c r="A19" s="146" t="s">
        <v>375</v>
      </c>
      <c r="B19" s="348" t="s">
        <v>258</v>
      </c>
      <c r="C19" s="338"/>
      <c r="D19" s="338"/>
      <c r="E19" s="338"/>
      <c r="F19" s="338"/>
      <c r="G19" s="349"/>
      <c r="H19" s="133">
        <f t="shared" si="0"/>
        <v>2020</v>
      </c>
    </row>
    <row r="20" spans="1:18" ht="12.6" customHeight="1" x14ac:dyDescent="0.25">
      <c r="A20" s="146" t="s">
        <v>376</v>
      </c>
      <c r="B20" s="350" t="s">
        <v>259</v>
      </c>
      <c r="C20" s="350"/>
      <c r="D20" s="350"/>
      <c r="E20" s="350"/>
      <c r="F20" s="350"/>
      <c r="G20" s="350"/>
      <c r="H20" s="133">
        <f t="shared" si="0"/>
        <v>2020</v>
      </c>
    </row>
    <row r="21" spans="1:18" ht="12.6" customHeight="1" x14ac:dyDescent="0.2">
      <c r="A21" s="160" t="s">
        <v>66</v>
      </c>
      <c r="B21" s="384"/>
      <c r="C21" s="384"/>
      <c r="D21" s="384"/>
      <c r="E21" s="384"/>
      <c r="F21" s="384"/>
      <c r="G21" s="384"/>
      <c r="H21" s="158"/>
    </row>
    <row r="22" spans="1:18" ht="12.6" customHeight="1" x14ac:dyDescent="0.2">
      <c r="A22" s="160" t="s">
        <v>66</v>
      </c>
      <c r="B22" s="384"/>
      <c r="C22" s="384"/>
      <c r="D22" s="384"/>
      <c r="E22" s="384"/>
      <c r="F22" s="384"/>
      <c r="G22" s="384"/>
      <c r="H22" s="158"/>
    </row>
    <row r="23" spans="1:18" ht="12.75" customHeight="1" x14ac:dyDescent="0.2">
      <c r="A23" s="160" t="s">
        <v>66</v>
      </c>
      <c r="B23" s="384"/>
      <c r="C23" s="384"/>
      <c r="D23" s="384"/>
      <c r="E23" s="384"/>
      <c r="F23" s="384"/>
      <c r="G23" s="384"/>
      <c r="H23" s="158"/>
    </row>
    <row r="24" spans="1:18" ht="12.75" customHeight="1" x14ac:dyDescent="0.2">
      <c r="A24" s="160" t="s">
        <v>66</v>
      </c>
      <c r="B24" s="384"/>
      <c r="C24" s="384"/>
      <c r="D24" s="384"/>
      <c r="E24" s="384"/>
      <c r="F24" s="384"/>
      <c r="G24" s="384"/>
      <c r="H24" s="158"/>
    </row>
    <row r="25" spans="1:18" ht="12.75" customHeight="1" x14ac:dyDescent="0.2">
      <c r="A25" s="161" t="s">
        <v>66</v>
      </c>
      <c r="B25" s="384"/>
      <c r="C25" s="384"/>
      <c r="D25" s="384"/>
      <c r="E25" s="384"/>
      <c r="F25" s="384"/>
      <c r="G25" s="384"/>
      <c r="H25" s="158"/>
    </row>
    <row r="26" spans="1:18" ht="12.75" customHeight="1" x14ac:dyDescent="0.2">
      <c r="A26" s="161" t="s">
        <v>66</v>
      </c>
      <c r="B26" s="384"/>
      <c r="C26" s="384"/>
      <c r="D26" s="384"/>
      <c r="E26" s="384"/>
      <c r="F26" s="384"/>
      <c r="G26" s="384"/>
      <c r="H26" s="158"/>
    </row>
    <row r="27" spans="1:18" ht="12.6" customHeight="1" x14ac:dyDescent="0.2">
      <c r="A27" s="161" t="s">
        <v>66</v>
      </c>
      <c r="B27" s="384"/>
      <c r="C27" s="384"/>
      <c r="D27" s="384"/>
      <c r="E27" s="384"/>
      <c r="F27" s="384"/>
      <c r="G27" s="384"/>
      <c r="H27" s="158"/>
    </row>
    <row r="28" spans="1:18" ht="12.95" customHeight="1" thickBot="1" x14ac:dyDescent="0.25">
      <c r="A28" s="162" t="s">
        <v>66</v>
      </c>
      <c r="B28" s="384"/>
      <c r="C28" s="384"/>
      <c r="D28" s="384"/>
      <c r="E28" s="384"/>
      <c r="F28" s="384"/>
      <c r="G28" s="384"/>
      <c r="H28" s="163"/>
    </row>
    <row r="29" spans="1:18" ht="13.5" thickBot="1" x14ac:dyDescent="0.25">
      <c r="A29" s="98"/>
      <c r="B29" s="397"/>
      <c r="C29" s="397"/>
      <c r="D29" s="397"/>
      <c r="E29" s="397"/>
      <c r="F29" s="397"/>
      <c r="G29" s="397"/>
      <c r="H29" s="98"/>
    </row>
    <row r="30" spans="1:18" ht="18.75" x14ac:dyDescent="0.35">
      <c r="A30" s="209" t="s">
        <v>38</v>
      </c>
      <c r="B30" s="210" t="s">
        <v>394</v>
      </c>
      <c r="C30" s="211"/>
      <c r="D30" s="211"/>
      <c r="E30" s="212"/>
      <c r="F30" s="98"/>
      <c r="G30" s="104"/>
      <c r="H30" s="98"/>
    </row>
    <row r="31" spans="1:18" ht="19.5" thickBot="1" x14ac:dyDescent="0.4">
      <c r="A31" s="213" t="str">
        <f>"Option [g/kg]"</f>
        <v>Option [g/kg]</v>
      </c>
      <c r="B31" s="214" t="s">
        <v>40</v>
      </c>
      <c r="C31" s="215" t="s">
        <v>395</v>
      </c>
      <c r="D31" s="215" t="s">
        <v>396</v>
      </c>
      <c r="E31" s="216" t="s">
        <v>43</v>
      </c>
      <c r="F31" s="98"/>
      <c r="G31" s="104"/>
      <c r="H31" s="98"/>
    </row>
    <row r="32" spans="1:18" ht="14.25" customHeight="1" x14ac:dyDescent="0.25">
      <c r="A32" s="206" t="str">
        <f>+A9</f>
        <v>Metall\Aluminium-mix-DE-2020</v>
      </c>
      <c r="B32" s="221">
        <v>64.727488997999998</v>
      </c>
      <c r="C32" s="222">
        <v>48.004820885999997</v>
      </c>
      <c r="D32" s="222">
        <v>21.403258147999999</v>
      </c>
      <c r="E32" s="239">
        <v>31.118343627000002</v>
      </c>
      <c r="F32" s="199"/>
      <c r="G32" s="98"/>
      <c r="H32" s="98"/>
      <c r="L32" s="8"/>
      <c r="M32" s="8"/>
      <c r="Q32" s="8"/>
      <c r="R32" s="8"/>
    </row>
    <row r="33" spans="1:18" ht="14.25" customHeight="1" x14ac:dyDescent="0.25">
      <c r="A33" s="133" t="str">
        <f>+A10</f>
        <v>Metall\Aluminium-primär-DE-2020</v>
      </c>
      <c r="B33" s="221">
        <v>40.962654923999999</v>
      </c>
      <c r="C33" s="222">
        <v>25.635819733000002</v>
      </c>
      <c r="D33" s="222">
        <v>19.067697084999999</v>
      </c>
      <c r="E33" s="239">
        <v>23.61384537</v>
      </c>
      <c r="F33" s="199"/>
      <c r="G33" s="98"/>
      <c r="H33" s="98"/>
      <c r="L33" s="8"/>
      <c r="M33" s="8"/>
      <c r="Q33" s="8"/>
    </row>
    <row r="34" spans="1:18" ht="15.75" x14ac:dyDescent="0.25">
      <c r="A34" s="133" t="str">
        <f>+A11</f>
        <v>Metall\Aluminium-sekundär-DE-2020</v>
      </c>
      <c r="B34" s="221">
        <v>3.395786813</v>
      </c>
      <c r="C34" s="222">
        <v>1.7750083228</v>
      </c>
      <c r="D34" s="222">
        <v>2.0399115085999999</v>
      </c>
      <c r="E34" s="239">
        <v>1.5795460954</v>
      </c>
      <c r="F34" s="199"/>
      <c r="G34" s="199"/>
      <c r="H34" s="98"/>
      <c r="L34" s="8"/>
      <c r="M34" s="8"/>
      <c r="P34" s="8"/>
      <c r="Q34" s="8"/>
      <c r="R34" s="8"/>
    </row>
    <row r="35" spans="1:18" ht="15.75" x14ac:dyDescent="0.25">
      <c r="A35" s="133" t="str">
        <f t="shared" ref="A35:A51" si="1">+A12</f>
        <v>Metall\Blei-DE-primär-2020</v>
      </c>
      <c r="B35" s="221">
        <v>6.6582558844999999</v>
      </c>
      <c r="C35" s="222">
        <v>2.0906710137000002</v>
      </c>
      <c r="D35" s="222">
        <v>5.6817479285000001</v>
      </c>
      <c r="E35" s="239">
        <v>0.51936181000000003</v>
      </c>
      <c r="F35" s="199"/>
      <c r="G35" s="199"/>
      <c r="H35" s="98"/>
      <c r="L35" s="8"/>
      <c r="M35" s="8"/>
      <c r="N35" s="8"/>
      <c r="P35" s="8"/>
      <c r="Q35" s="8"/>
      <c r="R35" s="8"/>
    </row>
    <row r="36" spans="1:18" ht="15.75" x14ac:dyDescent="0.25">
      <c r="A36" s="133" t="str">
        <f t="shared" si="1"/>
        <v>Metall\Blei-DE-sekundär-2020</v>
      </c>
      <c r="B36" s="221">
        <v>0.1012518</v>
      </c>
      <c r="C36" s="222">
        <v>1.2061729E-2</v>
      </c>
      <c r="D36" s="222">
        <v>0.11473795000000001</v>
      </c>
      <c r="E36" s="239">
        <v>4.1586682999999996E-3</v>
      </c>
      <c r="F36" s="199"/>
      <c r="G36" s="199"/>
      <c r="H36" s="199"/>
      <c r="I36" s="8"/>
      <c r="J36" s="8"/>
      <c r="K36" s="8"/>
      <c r="L36" s="8"/>
      <c r="M36" s="8"/>
      <c r="N36" s="8"/>
      <c r="O36" s="8"/>
      <c r="P36" s="8"/>
      <c r="Q36" s="8"/>
      <c r="R36" s="8"/>
    </row>
    <row r="37" spans="1:18" ht="15.75" x14ac:dyDescent="0.25">
      <c r="A37" s="133" t="str">
        <f t="shared" si="1"/>
        <v>Metall\Fe-roh-DE-2020</v>
      </c>
      <c r="B37" s="221">
        <v>5.2144850916000003</v>
      </c>
      <c r="C37" s="222">
        <v>2.2141945413999999</v>
      </c>
      <c r="D37" s="222">
        <v>4.2906625306999997</v>
      </c>
      <c r="E37" s="239">
        <v>2.1415443805000001</v>
      </c>
      <c r="F37" s="199"/>
      <c r="G37" s="199"/>
      <c r="H37" s="98"/>
      <c r="L37" s="8"/>
      <c r="M37" s="8"/>
      <c r="P37" s="8"/>
      <c r="Q37" s="8"/>
      <c r="R37" s="8"/>
    </row>
    <row r="38" spans="1:18" ht="15.75" x14ac:dyDescent="0.25">
      <c r="A38" s="133" t="str">
        <f t="shared" si="1"/>
        <v>Metall\Kupfer-DE-mix-2020</v>
      </c>
      <c r="B38" s="221">
        <v>22.141321249000001</v>
      </c>
      <c r="C38" s="222">
        <v>10.759425461999999</v>
      </c>
      <c r="D38" s="222">
        <v>15.535537802</v>
      </c>
      <c r="E38" s="239">
        <v>1.9103936545</v>
      </c>
      <c r="F38" s="199"/>
      <c r="G38" s="199"/>
      <c r="H38" s="98"/>
      <c r="L38" s="8"/>
      <c r="M38" s="8"/>
      <c r="P38" s="8"/>
      <c r="Q38" s="8"/>
      <c r="R38" s="8"/>
    </row>
    <row r="39" spans="1:18" ht="15.75" x14ac:dyDescent="0.25">
      <c r="A39" s="133" t="str">
        <f t="shared" si="1"/>
        <v>Metall\Stahl-mix-DE-2020</v>
      </c>
      <c r="B39" s="221">
        <v>3.3271875854999999</v>
      </c>
      <c r="C39" s="222">
        <v>1.3691094158999999</v>
      </c>
      <c r="D39" s="222">
        <v>2.766050908</v>
      </c>
      <c r="E39" s="239">
        <v>1.4068837453</v>
      </c>
      <c r="F39" s="199"/>
      <c r="G39" s="199"/>
      <c r="H39" s="98"/>
      <c r="L39" s="8"/>
      <c r="M39" s="8"/>
      <c r="P39" s="8"/>
      <c r="Q39" s="8"/>
      <c r="R39" s="8"/>
    </row>
    <row r="40" spans="1:18" ht="15.75" x14ac:dyDescent="0.25">
      <c r="A40" s="133" t="str">
        <f t="shared" si="1"/>
        <v>Metall\Stahl-Elektro-DE-2020</v>
      </c>
      <c r="B40" s="221">
        <v>0.83996291000000001</v>
      </c>
      <c r="C40" s="222">
        <v>0.29897744999999998</v>
      </c>
      <c r="D40" s="222">
        <v>0.69396360000000001</v>
      </c>
      <c r="E40" s="239">
        <v>0.23760123999999999</v>
      </c>
      <c r="F40" s="199"/>
      <c r="G40" s="199"/>
      <c r="H40" s="98"/>
      <c r="I40" s="8"/>
      <c r="J40" s="8"/>
      <c r="K40" s="8"/>
      <c r="L40" s="8"/>
      <c r="M40" s="8"/>
      <c r="N40" s="8"/>
      <c r="P40" s="8"/>
      <c r="Q40" s="8"/>
      <c r="R40" s="8"/>
    </row>
    <row r="41" spans="1:18" ht="15.75" x14ac:dyDescent="0.25">
      <c r="A41" s="133" t="str">
        <f t="shared" si="1"/>
        <v>Metall\Stahl-Oxygen-DE-2020</v>
      </c>
      <c r="B41" s="221">
        <v>4.9853532196000003</v>
      </c>
      <c r="C41" s="222">
        <v>2.0825380926000001</v>
      </c>
      <c r="D41" s="222">
        <v>4.1474535087</v>
      </c>
      <c r="E41" s="239">
        <v>2.1864062344000001</v>
      </c>
      <c r="F41" s="199"/>
      <c r="G41" s="199"/>
      <c r="H41" s="98"/>
      <c r="L41" s="8"/>
      <c r="M41" s="8"/>
      <c r="P41" s="8"/>
      <c r="Q41" s="8"/>
      <c r="R41" s="8"/>
    </row>
    <row r="42" spans="1:18" ht="15.75" x14ac:dyDescent="0.25">
      <c r="A42" s="133" t="str">
        <f t="shared" si="1"/>
        <v>Metall\Stahl-Blech-verzinkt-DE-2020</v>
      </c>
      <c r="B42" s="221">
        <v>5.1811941069999996</v>
      </c>
      <c r="C42" s="222">
        <v>2.0356860008000002</v>
      </c>
      <c r="D42" s="222">
        <v>4.1851843578999999</v>
      </c>
      <c r="E42" s="239">
        <v>1.7163019464</v>
      </c>
      <c r="F42" s="199"/>
      <c r="G42" s="199"/>
      <c r="H42" s="98"/>
      <c r="L42" s="8"/>
      <c r="M42" s="8"/>
      <c r="Q42" s="8"/>
      <c r="R42" s="8"/>
    </row>
    <row r="43" spans="1:18" ht="15.75" x14ac:dyDescent="0.25">
      <c r="A43" s="133" t="str">
        <f t="shared" si="1"/>
        <v>Metall\Zink-DE-2020</v>
      </c>
      <c r="B43" s="221">
        <v>13.681591758</v>
      </c>
      <c r="C43" s="222">
        <v>5.0280870413000001</v>
      </c>
      <c r="D43" s="222">
        <v>9.7161088586000002</v>
      </c>
      <c r="E43" s="239">
        <v>0.97073911000000002</v>
      </c>
      <c r="F43" s="199"/>
      <c r="G43" s="199"/>
      <c r="H43" s="98"/>
      <c r="M43" s="8"/>
      <c r="N43" s="8"/>
      <c r="P43" s="8"/>
      <c r="Q43" s="8"/>
      <c r="R43" s="8"/>
    </row>
    <row r="44" spans="1:18" ht="15.75" x14ac:dyDescent="0.25">
      <c r="A44" s="133" t="str">
        <f t="shared" si="1"/>
        <v xml:space="preserve"> </v>
      </c>
      <c r="B44" s="221"/>
      <c r="C44" s="222"/>
      <c r="D44" s="222"/>
      <c r="E44" s="223"/>
      <c r="F44" s="199"/>
      <c r="G44" s="199"/>
      <c r="H44" s="98"/>
    </row>
    <row r="45" spans="1:18" ht="15.75" x14ac:dyDescent="0.25">
      <c r="A45" s="133" t="str">
        <f t="shared" si="1"/>
        <v xml:space="preserve"> </v>
      </c>
      <c r="B45" s="221"/>
      <c r="C45" s="222"/>
      <c r="D45" s="222"/>
      <c r="E45" s="223"/>
      <c r="F45" s="199"/>
      <c r="G45" s="199"/>
      <c r="H45" s="98"/>
    </row>
    <row r="46" spans="1:18" ht="15.75" x14ac:dyDescent="0.25">
      <c r="A46" s="133" t="str">
        <f t="shared" si="1"/>
        <v xml:space="preserve"> </v>
      </c>
      <c r="B46" s="221"/>
      <c r="C46" s="222"/>
      <c r="D46" s="222"/>
      <c r="E46" s="223"/>
      <c r="F46" s="199"/>
      <c r="G46" s="199"/>
      <c r="H46" s="98"/>
    </row>
    <row r="47" spans="1:18" ht="15.75" x14ac:dyDescent="0.25">
      <c r="A47" s="133" t="str">
        <f t="shared" si="1"/>
        <v xml:space="preserve"> </v>
      </c>
      <c r="B47" s="221"/>
      <c r="C47" s="222"/>
      <c r="D47" s="222"/>
      <c r="E47" s="223"/>
      <c r="F47" s="199"/>
      <c r="G47" s="199"/>
      <c r="H47" s="98"/>
    </row>
    <row r="48" spans="1:18" ht="15.75" x14ac:dyDescent="0.25">
      <c r="A48" s="133" t="str">
        <f t="shared" si="1"/>
        <v xml:space="preserve"> </v>
      </c>
      <c r="B48" s="221"/>
      <c r="C48" s="222"/>
      <c r="D48" s="222"/>
      <c r="E48" s="223"/>
      <c r="F48" s="199"/>
      <c r="G48" s="199"/>
      <c r="H48" s="98"/>
    </row>
    <row r="49" spans="1:20" ht="15.75" x14ac:dyDescent="0.25">
      <c r="A49" s="133" t="str">
        <f t="shared" si="1"/>
        <v xml:space="preserve"> </v>
      </c>
      <c r="B49" s="221"/>
      <c r="C49" s="222"/>
      <c r="D49" s="222"/>
      <c r="E49" s="223"/>
      <c r="F49" s="199"/>
      <c r="G49" s="199"/>
      <c r="H49" s="98"/>
    </row>
    <row r="50" spans="1:20" ht="15.75" x14ac:dyDescent="0.25">
      <c r="A50" s="133" t="str">
        <f t="shared" si="1"/>
        <v xml:space="preserve"> </v>
      </c>
      <c r="B50" s="221"/>
      <c r="C50" s="222"/>
      <c r="D50" s="222"/>
      <c r="E50" s="223"/>
      <c r="F50" s="199"/>
      <c r="G50" s="199"/>
      <c r="H50" s="98"/>
    </row>
    <row r="51" spans="1:20" ht="16.5" thickBot="1" x14ac:dyDescent="0.3">
      <c r="A51" s="208" t="str">
        <f t="shared" si="1"/>
        <v xml:space="preserve"> </v>
      </c>
      <c r="B51" s="224"/>
      <c r="C51" s="225"/>
      <c r="D51" s="225"/>
      <c r="E51" s="226"/>
      <c r="F51" s="199"/>
      <c r="G51" s="199"/>
      <c r="H51" s="98"/>
    </row>
    <row r="52" spans="1:20" ht="16.5" thickBot="1" x14ac:dyDescent="0.3">
      <c r="A52" s="99"/>
      <c r="B52" s="99"/>
      <c r="C52" s="99"/>
      <c r="D52" s="99"/>
      <c r="E52" s="99"/>
      <c r="F52" s="98"/>
      <c r="G52" s="199"/>
      <c r="H52" s="98"/>
    </row>
    <row r="53" spans="1:20" ht="18.75" x14ac:dyDescent="0.35">
      <c r="A53" s="227" t="s">
        <v>44</v>
      </c>
      <c r="B53" s="210" t="s">
        <v>397</v>
      </c>
      <c r="C53" s="211"/>
      <c r="D53" s="211"/>
      <c r="E53" s="212"/>
      <c r="F53" s="200"/>
      <c r="G53" s="199"/>
      <c r="H53" s="98"/>
    </row>
    <row r="54" spans="1:20" ht="19.5" thickBot="1" x14ac:dyDescent="0.4">
      <c r="A54" s="213" t="str">
        <f>"Option [g/kg]"</f>
        <v>Option [g/kg]</v>
      </c>
      <c r="B54" s="214" t="s">
        <v>40</v>
      </c>
      <c r="C54" s="215" t="s">
        <v>398</v>
      </c>
      <c r="D54" s="215" t="s">
        <v>399</v>
      </c>
      <c r="E54" s="216" t="s">
        <v>400</v>
      </c>
      <c r="F54" s="200"/>
      <c r="G54" s="98"/>
      <c r="H54" s="98"/>
    </row>
    <row r="55" spans="1:20" ht="14.25" customHeight="1" x14ac:dyDescent="0.25">
      <c r="A55" s="206" t="str">
        <f>+A$9</f>
        <v>Metall\Aluminium-mix-DE-2020</v>
      </c>
      <c r="B55" s="268">
        <v>15842.9025</v>
      </c>
      <c r="C55" s="269">
        <v>10768.2778</v>
      </c>
      <c r="D55" s="270">
        <v>48.580703806000002</v>
      </c>
      <c r="E55" s="219">
        <v>0.36412467999999998</v>
      </c>
      <c r="F55" s="201"/>
      <c r="G55" s="201"/>
      <c r="H55" s="199"/>
      <c r="I55" s="8"/>
      <c r="J55" s="8"/>
      <c r="K55" s="8"/>
    </row>
    <row r="56" spans="1:20" ht="14.25" customHeight="1" x14ac:dyDescent="0.25">
      <c r="A56" s="133" t="str">
        <f>+A10</f>
        <v>Metall\Aluminium-primär-DE-2020</v>
      </c>
      <c r="B56" s="271">
        <v>11320.733</v>
      </c>
      <c r="C56" s="272">
        <v>9096.8633900000004</v>
      </c>
      <c r="D56" s="273">
        <v>5.7817674734000004</v>
      </c>
      <c r="E56" s="223">
        <v>0.42334609000000001</v>
      </c>
      <c r="F56" s="201"/>
      <c r="G56" s="201"/>
      <c r="H56" s="199"/>
      <c r="I56" s="8"/>
      <c r="J56" s="8"/>
      <c r="K56" s="8"/>
    </row>
    <row r="57" spans="1:20" ht="15.75" x14ac:dyDescent="0.25">
      <c r="A57" s="133" t="str">
        <f t="shared" ref="A57:A74" si="2">+A11</f>
        <v>Metall\Aluminium-sekundär-DE-2020</v>
      </c>
      <c r="B57" s="271">
        <v>1414.66849</v>
      </c>
      <c r="C57" s="272">
        <v>1245.53134</v>
      </c>
      <c r="D57" s="273">
        <v>0.92957466</v>
      </c>
      <c r="E57" s="223">
        <v>4.9372104E-2</v>
      </c>
      <c r="F57" s="201"/>
      <c r="G57" s="201"/>
      <c r="H57" s="199"/>
      <c r="I57" s="8"/>
      <c r="J57" s="8"/>
      <c r="K57" s="8"/>
      <c r="S57" s="8"/>
      <c r="T57" s="8"/>
    </row>
    <row r="58" spans="1:20" ht="15.75" x14ac:dyDescent="0.25">
      <c r="A58" s="133" t="str">
        <f t="shared" si="2"/>
        <v>Metall\Blei-DE-primär-2020</v>
      </c>
      <c r="B58" s="271">
        <v>1875.1286600000001</v>
      </c>
      <c r="C58" s="272">
        <v>1682.27271</v>
      </c>
      <c r="D58" s="273">
        <v>2.6907624615999999</v>
      </c>
      <c r="E58" s="223">
        <v>0.42078775000000002</v>
      </c>
      <c r="F58" s="201"/>
      <c r="G58" s="201"/>
      <c r="H58" s="199"/>
      <c r="I58" s="8"/>
      <c r="J58" s="8"/>
      <c r="K58" s="8"/>
      <c r="S58" s="8"/>
      <c r="T58" s="8"/>
    </row>
    <row r="59" spans="1:20" ht="15.75" x14ac:dyDescent="0.25">
      <c r="A59" s="133" t="str">
        <f t="shared" si="2"/>
        <v>Metall\Blei-DE-sekundär-2020</v>
      </c>
      <c r="B59" s="271">
        <v>85.724563175</v>
      </c>
      <c r="C59" s="272">
        <v>82.864055003999994</v>
      </c>
      <c r="D59" s="273">
        <v>6.3275006999999994E-2</v>
      </c>
      <c r="E59" s="223">
        <v>3.1073136000000002E-3</v>
      </c>
      <c r="F59" s="201"/>
      <c r="G59" s="201"/>
      <c r="H59" s="199"/>
      <c r="I59" s="8"/>
      <c r="J59" s="8"/>
      <c r="K59" s="8"/>
      <c r="S59" s="8"/>
      <c r="T59" s="8"/>
    </row>
    <row r="60" spans="1:20" ht="15.75" x14ac:dyDescent="0.25">
      <c r="A60" s="133" t="str">
        <f t="shared" si="2"/>
        <v>Metall\Fe-roh-DE-2020</v>
      </c>
      <c r="B60" s="271">
        <v>2026.54964</v>
      </c>
      <c r="C60" s="272">
        <v>1851.6090899999999</v>
      </c>
      <c r="D60" s="273">
        <v>5.6119657062000003</v>
      </c>
      <c r="E60" s="223">
        <v>2.4462481000000001E-2</v>
      </c>
      <c r="F60" s="201"/>
      <c r="G60" s="201"/>
      <c r="H60" s="199"/>
      <c r="I60" s="8"/>
      <c r="J60" s="8"/>
      <c r="K60" s="8"/>
      <c r="S60" s="8"/>
      <c r="T60" s="8"/>
    </row>
    <row r="61" spans="1:20" ht="15.75" x14ac:dyDescent="0.25">
      <c r="A61" s="133" t="str">
        <f t="shared" si="2"/>
        <v>Metall\Kupfer-DE-mix-2020</v>
      </c>
      <c r="B61" s="271">
        <v>3325.4673699999998</v>
      </c>
      <c r="C61" s="272">
        <v>3082.7322899999999</v>
      </c>
      <c r="D61" s="273">
        <v>6.5108852198999996</v>
      </c>
      <c r="E61" s="223">
        <v>0.17233187999999999</v>
      </c>
      <c r="F61" s="201"/>
      <c r="G61" s="201"/>
      <c r="H61" s="199"/>
      <c r="I61" s="8"/>
      <c r="J61" s="8"/>
      <c r="K61" s="8"/>
      <c r="S61" s="8"/>
      <c r="T61" s="8"/>
    </row>
    <row r="62" spans="1:20" ht="15.75" x14ac:dyDescent="0.25">
      <c r="A62" s="133" t="str">
        <f t="shared" si="2"/>
        <v>Metall\Stahl-mix-DE-2020</v>
      </c>
      <c r="B62" s="271">
        <v>1366.80186</v>
      </c>
      <c r="C62" s="272">
        <v>1256.6852899999999</v>
      </c>
      <c r="D62" s="273">
        <v>3.4920410221</v>
      </c>
      <c r="E62" s="223">
        <v>1.9831886999999999E-2</v>
      </c>
      <c r="F62" s="201"/>
      <c r="G62" s="201"/>
      <c r="H62" s="199"/>
      <c r="I62" s="8"/>
      <c r="J62" s="8"/>
      <c r="K62" s="8"/>
      <c r="S62" s="8"/>
      <c r="T62" s="8"/>
    </row>
    <row r="63" spans="1:20" ht="15.75" x14ac:dyDescent="0.25">
      <c r="A63" s="133" t="str">
        <f t="shared" si="2"/>
        <v>Metall\Stahl-Elektro-DE-2020</v>
      </c>
      <c r="B63" s="271">
        <v>467.32595423999999</v>
      </c>
      <c r="C63" s="272">
        <v>439.72413872999999</v>
      </c>
      <c r="D63" s="273">
        <v>0.79672387</v>
      </c>
      <c r="E63" s="223">
        <v>1.3572139E-2</v>
      </c>
      <c r="F63" s="201"/>
      <c r="G63" s="201"/>
      <c r="H63" s="199"/>
      <c r="I63" s="8"/>
      <c r="J63" s="8"/>
      <c r="K63" s="8"/>
      <c r="S63" s="8"/>
      <c r="T63" s="8"/>
    </row>
    <row r="64" spans="1:20" ht="15.75" x14ac:dyDescent="0.25">
      <c r="A64" s="133" t="str">
        <f t="shared" si="2"/>
        <v>Metall\Stahl-Oxygen-DE-2020</v>
      </c>
      <c r="B64" s="271">
        <v>1966.4559400000001</v>
      </c>
      <c r="C64" s="272">
        <v>1801.3305800000001</v>
      </c>
      <c r="D64" s="273">
        <v>5.2888822941000004</v>
      </c>
      <c r="E64" s="223">
        <v>2.4005289999999999E-2</v>
      </c>
      <c r="F64" s="201"/>
      <c r="G64" s="201"/>
      <c r="H64" s="199"/>
      <c r="I64" s="8"/>
      <c r="J64" s="8"/>
      <c r="K64" s="8"/>
      <c r="S64" s="8"/>
      <c r="T64" s="8"/>
    </row>
    <row r="65" spans="1:20" ht="15.75" x14ac:dyDescent="0.25">
      <c r="A65" s="133" t="str">
        <f t="shared" si="2"/>
        <v>Metall\Stahl-Blech-verzinkt-DE-2020</v>
      </c>
      <c r="B65" s="271">
        <v>2235.0626299999999</v>
      </c>
      <c r="C65" s="272">
        <v>2058.23398</v>
      </c>
      <c r="D65" s="273">
        <v>4.7519920558999997</v>
      </c>
      <c r="E65" s="223">
        <v>0.12823251999999999</v>
      </c>
      <c r="F65" s="201"/>
      <c r="G65" s="201"/>
      <c r="H65" s="199"/>
      <c r="I65" s="8"/>
      <c r="J65" s="8"/>
      <c r="K65" s="8"/>
      <c r="S65" s="8"/>
      <c r="T65" s="8"/>
    </row>
    <row r="66" spans="1:20" ht="15.75" x14ac:dyDescent="0.25">
      <c r="A66" s="133" t="str">
        <f t="shared" si="2"/>
        <v>Metall\Zink-DE-2020</v>
      </c>
      <c r="B66" s="271">
        <v>4440.7938100000001</v>
      </c>
      <c r="C66" s="272">
        <v>3938.6794500000001</v>
      </c>
      <c r="D66" s="273">
        <v>6.7261351164000001</v>
      </c>
      <c r="E66" s="223">
        <v>1.1279991029000001</v>
      </c>
      <c r="F66" s="201"/>
      <c r="G66" s="201"/>
      <c r="H66" s="199"/>
      <c r="I66" s="8"/>
      <c r="J66" s="8"/>
      <c r="K66" s="8"/>
      <c r="S66" s="8"/>
      <c r="T66" s="8"/>
    </row>
    <row r="67" spans="1:20" ht="15.75" x14ac:dyDescent="0.25">
      <c r="A67" s="133" t="str">
        <f t="shared" si="2"/>
        <v xml:space="preserve"> </v>
      </c>
      <c r="B67" s="274"/>
      <c r="C67" s="275"/>
      <c r="D67" s="222"/>
      <c r="E67" s="223"/>
      <c r="F67" s="201"/>
      <c r="G67" s="201"/>
      <c r="H67" s="98"/>
      <c r="S67" s="8"/>
      <c r="T67" s="8"/>
    </row>
    <row r="68" spans="1:20" ht="15.75" x14ac:dyDescent="0.25">
      <c r="A68" s="133" t="str">
        <f t="shared" si="2"/>
        <v xml:space="preserve"> </v>
      </c>
      <c r="B68" s="274"/>
      <c r="C68" s="275"/>
      <c r="D68" s="222"/>
      <c r="E68" s="223"/>
      <c r="F68" s="201"/>
      <c r="G68" s="201"/>
      <c r="H68" s="98"/>
      <c r="S68" s="8"/>
      <c r="T68" s="8"/>
    </row>
    <row r="69" spans="1:20" ht="15.75" x14ac:dyDescent="0.25">
      <c r="A69" s="133" t="str">
        <f t="shared" si="2"/>
        <v xml:space="preserve"> </v>
      </c>
      <c r="B69" s="274"/>
      <c r="C69" s="275"/>
      <c r="D69" s="222"/>
      <c r="E69" s="223"/>
      <c r="F69" s="201"/>
      <c r="G69" s="201"/>
      <c r="H69" s="98"/>
      <c r="S69" s="8"/>
      <c r="T69" s="8"/>
    </row>
    <row r="70" spans="1:20" ht="15.75" x14ac:dyDescent="0.25">
      <c r="A70" s="133" t="str">
        <f t="shared" si="2"/>
        <v xml:space="preserve"> </v>
      </c>
      <c r="B70" s="274"/>
      <c r="C70" s="275"/>
      <c r="D70" s="222"/>
      <c r="E70" s="223"/>
      <c r="F70" s="201"/>
      <c r="G70" s="201"/>
      <c r="H70" s="98"/>
      <c r="S70" s="8"/>
      <c r="T70" s="8"/>
    </row>
    <row r="71" spans="1:20" ht="15.75" x14ac:dyDescent="0.25">
      <c r="A71" s="133" t="str">
        <f t="shared" si="2"/>
        <v xml:space="preserve"> </v>
      </c>
      <c r="B71" s="274"/>
      <c r="C71" s="275"/>
      <c r="D71" s="222"/>
      <c r="E71" s="223"/>
      <c r="F71" s="201"/>
      <c r="G71" s="201"/>
      <c r="H71" s="98"/>
      <c r="S71" s="8"/>
      <c r="T71" s="8"/>
    </row>
    <row r="72" spans="1:20" ht="15.75" x14ac:dyDescent="0.25">
      <c r="A72" s="133" t="str">
        <f t="shared" si="2"/>
        <v xml:space="preserve"> </v>
      </c>
      <c r="B72" s="274"/>
      <c r="C72" s="275"/>
      <c r="D72" s="222"/>
      <c r="E72" s="223"/>
      <c r="F72" s="201"/>
      <c r="G72" s="201"/>
      <c r="H72" s="98"/>
      <c r="S72" s="8"/>
      <c r="T72" s="8"/>
    </row>
    <row r="73" spans="1:20" ht="15.75" x14ac:dyDescent="0.25">
      <c r="A73" s="133" t="str">
        <f t="shared" si="2"/>
        <v xml:space="preserve"> </v>
      </c>
      <c r="B73" s="274"/>
      <c r="C73" s="275"/>
      <c r="D73" s="222"/>
      <c r="E73" s="223"/>
      <c r="F73" s="98"/>
      <c r="G73" s="201"/>
      <c r="H73" s="98"/>
      <c r="S73" s="8"/>
      <c r="T73" s="8"/>
    </row>
    <row r="74" spans="1:20" ht="16.5" thickBot="1" x14ac:dyDescent="0.3">
      <c r="A74" s="208" t="str">
        <f t="shared" si="2"/>
        <v xml:space="preserve"> </v>
      </c>
      <c r="B74" s="276"/>
      <c r="C74" s="277"/>
      <c r="D74" s="225"/>
      <c r="E74" s="226"/>
      <c r="F74" s="201"/>
      <c r="G74" s="201"/>
      <c r="H74" s="98"/>
      <c r="S74" s="8"/>
      <c r="T74" s="8"/>
    </row>
    <row r="75" spans="1:20" ht="16.5" thickBot="1" x14ac:dyDescent="0.3">
      <c r="A75" s="99"/>
      <c r="B75" s="99"/>
      <c r="C75" s="99"/>
      <c r="D75" s="99"/>
      <c r="E75" s="99"/>
      <c r="F75" s="98"/>
      <c r="G75" s="201"/>
      <c r="H75" s="98"/>
      <c r="S75" s="8"/>
      <c r="T75" s="8"/>
    </row>
    <row r="76" spans="1:20" ht="15.75" x14ac:dyDescent="0.25">
      <c r="A76" s="236" t="s">
        <v>49</v>
      </c>
      <c r="B76" s="210"/>
      <c r="C76" s="211" t="s">
        <v>50</v>
      </c>
      <c r="D76" s="212" t="s">
        <v>51</v>
      </c>
      <c r="E76" s="99"/>
      <c r="F76" s="98"/>
      <c r="G76" s="201"/>
      <c r="H76" s="98"/>
      <c r="S76" s="8"/>
      <c r="T76" s="8"/>
    </row>
    <row r="77" spans="1:20" ht="19.5" thickBot="1" x14ac:dyDescent="0.4">
      <c r="A77" s="213" t="s">
        <v>401</v>
      </c>
      <c r="B77" s="214" t="s">
        <v>52</v>
      </c>
      <c r="C77" s="215" t="s">
        <v>53</v>
      </c>
      <c r="D77" s="216" t="s">
        <v>53</v>
      </c>
      <c r="E77" s="99"/>
      <c r="F77" s="98"/>
      <c r="G77" s="98"/>
      <c r="H77" s="98"/>
    </row>
    <row r="78" spans="1:20" ht="15.75" x14ac:dyDescent="0.25">
      <c r="A78" s="206" t="str">
        <f>+A9</f>
        <v>Metall\Aluminium-mix-DE-2020</v>
      </c>
      <c r="B78" s="217">
        <v>155.74579291000001</v>
      </c>
      <c r="C78" s="217">
        <v>120.75332211</v>
      </c>
      <c r="D78" s="239">
        <v>34.992470806299998</v>
      </c>
      <c r="E78" s="99"/>
      <c r="F78" s="98"/>
      <c r="G78" s="199"/>
      <c r="H78" s="199"/>
      <c r="I78" s="8"/>
      <c r="J78" s="8"/>
    </row>
    <row r="79" spans="1:20" ht="14.25" customHeight="1" x14ac:dyDescent="0.25">
      <c r="A79" s="133" t="str">
        <f t="shared" ref="A79:A97" si="3">+A10</f>
        <v>Metall\Aluminium-primär-DE-2020</v>
      </c>
      <c r="B79" s="221">
        <v>150.65181351999999</v>
      </c>
      <c r="C79" s="221">
        <v>106.62616531</v>
      </c>
      <c r="D79" s="239">
        <v>44.0256482108</v>
      </c>
      <c r="E79" s="99"/>
      <c r="F79" s="98"/>
      <c r="G79" s="199"/>
      <c r="H79" s="199"/>
      <c r="I79" s="8"/>
      <c r="J79" s="8"/>
    </row>
    <row r="80" spans="1:20" ht="15.75" x14ac:dyDescent="0.25">
      <c r="A80" s="133" t="str">
        <f t="shared" si="3"/>
        <v>Metall\Aluminium-sekundär-DE-2020</v>
      </c>
      <c r="B80" s="221">
        <v>22.427205169</v>
      </c>
      <c r="C80" s="221">
        <v>18.024545181000001</v>
      </c>
      <c r="D80" s="239">
        <v>4.4026599917000002</v>
      </c>
      <c r="E80" s="99"/>
      <c r="F80" s="98"/>
      <c r="G80" s="199"/>
      <c r="H80" s="199"/>
      <c r="I80" s="8"/>
      <c r="J80" s="8"/>
    </row>
    <row r="81" spans="1:10" ht="15.75" x14ac:dyDescent="0.25">
      <c r="A81" s="133" t="str">
        <f t="shared" si="3"/>
        <v>Metall\Blei-DE-primär-2020</v>
      </c>
      <c r="B81" s="221">
        <v>25.817785767</v>
      </c>
      <c r="C81" s="221">
        <v>22.804403840999999</v>
      </c>
      <c r="D81" s="239">
        <v>3.0133819302</v>
      </c>
      <c r="E81" s="99"/>
      <c r="F81" s="98"/>
      <c r="G81" s="199"/>
      <c r="H81" s="199"/>
      <c r="I81" s="8"/>
      <c r="J81" s="8"/>
    </row>
    <row r="82" spans="1:10" ht="15.75" x14ac:dyDescent="0.25">
      <c r="A82" s="133" t="str">
        <f t="shared" si="3"/>
        <v>Metall\Blei-DE-sekundär-2020</v>
      </c>
      <c r="B82" s="221">
        <v>1.5191942115999999</v>
      </c>
      <c r="C82" s="221">
        <v>1.3930800172</v>
      </c>
      <c r="D82" s="239">
        <v>0.12611419300000001</v>
      </c>
      <c r="E82" s="99"/>
      <c r="F82" s="98"/>
      <c r="G82" s="199"/>
      <c r="H82" s="199"/>
      <c r="I82" s="8"/>
      <c r="J82" s="8"/>
    </row>
    <row r="83" spans="1:10" ht="15.75" x14ac:dyDescent="0.25">
      <c r="A83" s="133" t="str">
        <f t="shared" si="3"/>
        <v>Metall\Fe-roh-DE-2020</v>
      </c>
      <c r="B83" s="221">
        <v>28.766181340999999</v>
      </c>
      <c r="C83" s="221">
        <v>24.265928736999999</v>
      </c>
      <c r="D83" s="239">
        <v>4.5002526065000001</v>
      </c>
      <c r="E83" s="99"/>
      <c r="F83" s="98"/>
      <c r="G83" s="199"/>
      <c r="H83" s="199"/>
      <c r="I83" s="8"/>
      <c r="J83" s="8"/>
    </row>
    <row r="84" spans="1:10" ht="15.75" x14ac:dyDescent="0.25">
      <c r="A84" s="133" t="str">
        <f t="shared" si="3"/>
        <v>Metall\Kupfer-DE-mix-2020</v>
      </c>
      <c r="B84" s="221">
        <v>41.662649698000003</v>
      </c>
      <c r="C84" s="221">
        <v>36.484175878999999</v>
      </c>
      <c r="D84" s="239">
        <v>5.1784738190000006</v>
      </c>
      <c r="E84" s="99"/>
      <c r="F84" s="98"/>
      <c r="G84" s="199"/>
      <c r="H84" s="199"/>
      <c r="I84" s="8"/>
      <c r="J84" s="8"/>
    </row>
    <row r="85" spans="1:10" ht="15.75" x14ac:dyDescent="0.25">
      <c r="A85" s="133" t="str">
        <f t="shared" si="3"/>
        <v>Metall\Stahl-mix-DE-2020</v>
      </c>
      <c r="B85" s="221">
        <v>19.247114962000001</v>
      </c>
      <c r="C85" s="221">
        <v>15.987855545</v>
      </c>
      <c r="D85" s="239">
        <v>3.2592594160999999</v>
      </c>
      <c r="E85" s="99"/>
      <c r="F85" s="98"/>
      <c r="G85" s="199"/>
      <c r="H85" s="199"/>
      <c r="I85" s="8"/>
      <c r="J85" s="8"/>
    </row>
    <row r="86" spans="1:10" ht="15.75" x14ac:dyDescent="0.25">
      <c r="A86" s="133" t="str">
        <f t="shared" si="3"/>
        <v>Metall\Stahl-Elektro-DE-2020</v>
      </c>
      <c r="B86" s="221">
        <v>6.9855579200999998</v>
      </c>
      <c r="C86" s="221">
        <v>5.2713335297999997</v>
      </c>
      <c r="D86" s="239">
        <v>1.7142243902000001</v>
      </c>
      <c r="E86" s="99"/>
      <c r="F86" s="98"/>
      <c r="G86" s="199"/>
      <c r="H86" s="199"/>
      <c r="I86" s="8"/>
      <c r="J86" s="8"/>
    </row>
    <row r="87" spans="1:10" ht="15.75" x14ac:dyDescent="0.25">
      <c r="A87" s="133" t="str">
        <f t="shared" si="3"/>
        <v>Metall\Stahl-Oxygen-DE-2020</v>
      </c>
      <c r="B87" s="221">
        <v>27.421339029999999</v>
      </c>
      <c r="C87" s="221">
        <v>23.132260659</v>
      </c>
      <c r="D87" s="239">
        <v>4.2890783755999999</v>
      </c>
      <c r="E87" s="99"/>
      <c r="F87" s="98"/>
      <c r="G87" s="199"/>
      <c r="H87" s="199"/>
      <c r="I87" s="8"/>
      <c r="J87" s="8"/>
    </row>
    <row r="88" spans="1:10" ht="15.75" x14ac:dyDescent="0.25">
      <c r="A88" s="133" t="str">
        <f t="shared" si="3"/>
        <v>Metall\Stahl-Blech-verzinkt-DE-2020</v>
      </c>
      <c r="B88" s="221">
        <v>32.713810160000001</v>
      </c>
      <c r="C88" s="221">
        <v>27.135851614</v>
      </c>
      <c r="D88" s="239">
        <v>5.5779585462999997</v>
      </c>
      <c r="E88" s="99"/>
      <c r="F88" s="98"/>
      <c r="G88" s="199"/>
      <c r="H88" s="199"/>
      <c r="I88" s="8"/>
      <c r="J88" s="8"/>
    </row>
    <row r="89" spans="1:10" ht="15.75" x14ac:dyDescent="0.25">
      <c r="A89" s="133" t="str">
        <f t="shared" si="3"/>
        <v>Metall\Zink-DE-2020</v>
      </c>
      <c r="B89" s="221">
        <v>62.193856191000002</v>
      </c>
      <c r="C89" s="221">
        <v>49.334397742999997</v>
      </c>
      <c r="D89" s="239">
        <v>12.8594584475</v>
      </c>
      <c r="E89" s="99"/>
      <c r="F89" s="98"/>
      <c r="G89" s="199"/>
      <c r="H89" s="199"/>
      <c r="I89" s="8"/>
      <c r="J89" s="8"/>
    </row>
    <row r="90" spans="1:10" ht="15.75" x14ac:dyDescent="0.25">
      <c r="A90" s="133" t="str">
        <f t="shared" si="3"/>
        <v xml:space="preserve"> </v>
      </c>
      <c r="B90" s="278"/>
      <c r="C90" s="279"/>
      <c r="D90" s="223"/>
      <c r="E90" s="99"/>
      <c r="F90" s="98"/>
      <c r="G90" s="98"/>
      <c r="H90" s="98"/>
    </row>
    <row r="91" spans="1:10" ht="15.75" x14ac:dyDescent="0.25">
      <c r="A91" s="133" t="str">
        <f t="shared" si="3"/>
        <v xml:space="preserve"> </v>
      </c>
      <c r="B91" s="278"/>
      <c r="C91" s="279"/>
      <c r="D91" s="223"/>
      <c r="E91" s="99"/>
      <c r="F91" s="98"/>
      <c r="G91" s="98"/>
      <c r="H91" s="98"/>
    </row>
    <row r="92" spans="1:10" ht="15.75" x14ac:dyDescent="0.25">
      <c r="A92" s="133" t="str">
        <f t="shared" si="3"/>
        <v xml:space="preserve"> </v>
      </c>
      <c r="B92" s="278"/>
      <c r="C92" s="279"/>
      <c r="D92" s="223"/>
      <c r="E92" s="99"/>
      <c r="F92" s="98"/>
      <c r="G92" s="98"/>
      <c r="H92" s="98"/>
    </row>
    <row r="93" spans="1:10" ht="15.75" x14ac:dyDescent="0.25">
      <c r="A93" s="133" t="str">
        <f t="shared" si="3"/>
        <v xml:space="preserve"> </v>
      </c>
      <c r="B93" s="278"/>
      <c r="C93" s="279"/>
      <c r="D93" s="223"/>
      <c r="E93" s="99"/>
      <c r="F93" s="98"/>
      <c r="G93" s="98"/>
      <c r="H93" s="98"/>
    </row>
    <row r="94" spans="1:10" ht="15.75" x14ac:dyDescent="0.25">
      <c r="A94" s="133" t="str">
        <f t="shared" si="3"/>
        <v xml:space="preserve"> </v>
      </c>
      <c r="B94" s="278"/>
      <c r="C94" s="279"/>
      <c r="D94" s="223"/>
      <c r="E94" s="99"/>
      <c r="F94" s="98"/>
      <c r="G94" s="98"/>
      <c r="H94" s="98"/>
    </row>
    <row r="95" spans="1:10" ht="15.75" x14ac:dyDescent="0.25">
      <c r="A95" s="133" t="str">
        <f t="shared" si="3"/>
        <v xml:space="preserve"> </v>
      </c>
      <c r="B95" s="278"/>
      <c r="C95" s="279"/>
      <c r="D95" s="223"/>
      <c r="E95" s="99"/>
      <c r="F95" s="98"/>
      <c r="G95" s="98"/>
      <c r="H95" s="98"/>
    </row>
    <row r="96" spans="1:10" ht="15.75" x14ac:dyDescent="0.25">
      <c r="A96" s="133" t="str">
        <f t="shared" si="3"/>
        <v xml:space="preserve"> </v>
      </c>
      <c r="B96" s="278"/>
      <c r="C96" s="279"/>
      <c r="D96" s="223"/>
      <c r="E96" s="99"/>
      <c r="F96" s="98"/>
      <c r="G96" s="98"/>
      <c r="H96" s="98"/>
    </row>
    <row r="97" spans="1:9" ht="16.5" thickBot="1" x14ac:dyDescent="0.3">
      <c r="A97" s="208" t="str">
        <f t="shared" si="3"/>
        <v xml:space="preserve"> </v>
      </c>
      <c r="B97" s="280"/>
      <c r="C97" s="281"/>
      <c r="D97" s="226"/>
      <c r="E97" s="99"/>
      <c r="F97" s="98"/>
      <c r="G97" s="98"/>
      <c r="H97" s="98"/>
    </row>
    <row r="98" spans="1:9" ht="16.5" thickBot="1" x14ac:dyDescent="0.3">
      <c r="A98" s="99"/>
      <c r="B98" s="99"/>
      <c r="C98" s="99"/>
      <c r="D98" s="99"/>
      <c r="E98" s="99"/>
      <c r="F98" s="98"/>
      <c r="G98" s="98"/>
      <c r="H98" s="98"/>
    </row>
    <row r="99" spans="1:9" ht="15.75" x14ac:dyDescent="0.25">
      <c r="A99" s="241" t="s">
        <v>54</v>
      </c>
      <c r="B99" s="242"/>
      <c r="C99" s="99"/>
      <c r="D99" s="99"/>
      <c r="E99" s="99"/>
      <c r="F99" s="98"/>
      <c r="G99" s="98"/>
      <c r="H99" s="98"/>
    </row>
    <row r="100" spans="1:9" ht="16.5" thickBot="1" x14ac:dyDescent="0.3">
      <c r="A100" s="213" t="s">
        <v>55</v>
      </c>
      <c r="B100" s="243" t="s">
        <v>386</v>
      </c>
      <c r="C100" s="99"/>
      <c r="D100" s="231"/>
      <c r="E100" s="231"/>
      <c r="F100" s="201"/>
      <c r="G100" s="98"/>
      <c r="H100" s="98"/>
    </row>
    <row r="101" spans="1:9" ht="15.75" x14ac:dyDescent="0.25">
      <c r="A101" s="206" t="str">
        <f>+A9</f>
        <v>Metall\Aluminium-mix-DE-2020</v>
      </c>
      <c r="B101" s="282">
        <v>9.8908009000000005E-2</v>
      </c>
      <c r="C101" s="99"/>
      <c r="D101" s="99"/>
      <c r="E101" s="220"/>
      <c r="F101" s="98"/>
      <c r="G101" s="98"/>
      <c r="H101" s="98"/>
    </row>
    <row r="102" spans="1:9" ht="14.25" customHeight="1" x14ac:dyDescent="0.25">
      <c r="A102" s="133" t="str">
        <f t="shared" ref="A102:A120" si="4">+A10</f>
        <v>Metall\Aluminium-primär-DE-2020</v>
      </c>
      <c r="B102" s="283">
        <v>0.30514902999999999</v>
      </c>
      <c r="C102" s="99"/>
      <c r="D102" s="99"/>
      <c r="E102" s="220"/>
      <c r="F102" s="98"/>
      <c r="G102" s="201"/>
      <c r="H102" s="201"/>
      <c r="I102" s="11"/>
    </row>
    <row r="103" spans="1:9" ht="15.75" x14ac:dyDescent="0.25">
      <c r="A103" s="133" t="str">
        <f t="shared" si="4"/>
        <v>Metall\Aluminium-sekundär-DE-2020</v>
      </c>
      <c r="B103" s="283">
        <v>3.1580121000000003E-2</v>
      </c>
      <c r="C103" s="99"/>
      <c r="D103" s="99"/>
      <c r="E103" s="220"/>
      <c r="F103" s="98"/>
      <c r="G103" s="98"/>
      <c r="H103" s="98"/>
    </row>
    <row r="104" spans="1:9" ht="15.75" x14ac:dyDescent="0.25">
      <c r="A104" s="133" t="str">
        <f t="shared" si="4"/>
        <v>Metall\Blei-DE-primär-2020</v>
      </c>
      <c r="B104" s="283">
        <v>2.7701536999999998E-2</v>
      </c>
      <c r="C104" s="99"/>
      <c r="D104" s="99"/>
      <c r="E104" s="220"/>
      <c r="F104" s="98"/>
      <c r="G104" s="98"/>
      <c r="H104" s="98"/>
    </row>
    <row r="105" spans="1:9" ht="15.75" x14ac:dyDescent="0.25">
      <c r="A105" s="133" t="str">
        <f t="shared" si="4"/>
        <v>Metall\Blei-DE-sekundär-2020</v>
      </c>
      <c r="B105" s="283">
        <v>2.8061208999999999E-3</v>
      </c>
      <c r="C105" s="99"/>
      <c r="D105" s="99"/>
      <c r="E105" s="220"/>
      <c r="F105" s="98"/>
      <c r="G105" s="98"/>
      <c r="H105" s="98"/>
    </row>
    <row r="106" spans="1:9" ht="15.75" x14ac:dyDescent="0.25">
      <c r="A106" s="133" t="str">
        <f t="shared" si="4"/>
        <v>Metall\Fe-roh-DE-2020</v>
      </c>
      <c r="B106" s="283">
        <v>2.4779538E-3</v>
      </c>
      <c r="C106" s="99"/>
      <c r="D106" s="99"/>
      <c r="E106" s="220"/>
      <c r="F106" s="98"/>
      <c r="G106" s="98"/>
      <c r="H106" s="98"/>
    </row>
    <row r="107" spans="1:9" ht="15.75" x14ac:dyDescent="0.25">
      <c r="A107" s="133" t="str">
        <f t="shared" si="4"/>
        <v>Metall\Kupfer-DE-mix-2020</v>
      </c>
      <c r="B107" s="283">
        <v>2.8336152E-2</v>
      </c>
      <c r="C107" s="99"/>
      <c r="D107" s="99"/>
      <c r="E107" s="220"/>
      <c r="F107" s="98"/>
      <c r="G107" s="98"/>
      <c r="H107" s="98"/>
    </row>
    <row r="108" spans="1:9" ht="15.75" x14ac:dyDescent="0.25">
      <c r="A108" s="133" t="str">
        <f t="shared" si="4"/>
        <v>Metall\Stahl-mix-DE-2020</v>
      </c>
      <c r="B108" s="283">
        <v>5.3084439999999998E-3</v>
      </c>
      <c r="C108" s="99"/>
      <c r="D108" s="99"/>
      <c r="E108" s="220"/>
      <c r="F108" s="98"/>
      <c r="G108" s="98"/>
      <c r="H108" s="98"/>
    </row>
    <row r="109" spans="1:9" ht="15.75" x14ac:dyDescent="0.25">
      <c r="A109" s="133" t="str">
        <f t="shared" si="4"/>
        <v>Metall\Stahl-Elektro-DE-2020</v>
      </c>
      <c r="B109" s="283">
        <v>9.0913599000000001E-3</v>
      </c>
      <c r="C109" s="99"/>
      <c r="D109" s="99"/>
      <c r="E109" s="220"/>
      <c r="F109" s="98"/>
      <c r="G109" s="98"/>
      <c r="H109" s="98"/>
    </row>
    <row r="110" spans="1:9" ht="15.75" x14ac:dyDescent="0.25">
      <c r="A110" s="133" t="str">
        <f t="shared" si="4"/>
        <v>Metall\Stahl-Oxygen-DE-2020</v>
      </c>
      <c r="B110" s="283">
        <v>2.7866967999999998E-3</v>
      </c>
      <c r="C110" s="99"/>
      <c r="D110" s="99"/>
      <c r="E110" s="220"/>
      <c r="F110" s="98"/>
      <c r="G110" s="98"/>
      <c r="H110" s="98"/>
    </row>
    <row r="111" spans="1:9" ht="15.75" x14ac:dyDescent="0.25">
      <c r="A111" s="133" t="str">
        <f t="shared" si="4"/>
        <v>Metall\Stahl-Blech-verzinkt-DE-2020</v>
      </c>
      <c r="B111" s="283">
        <v>2.1434591999999999E-2</v>
      </c>
      <c r="C111" s="99"/>
      <c r="D111" s="99"/>
      <c r="E111" s="220"/>
      <c r="F111" s="98"/>
      <c r="G111" s="98"/>
      <c r="H111" s="98"/>
    </row>
    <row r="112" spans="1:9" ht="15.75" x14ac:dyDescent="0.25">
      <c r="A112" s="133" t="str">
        <f t="shared" si="4"/>
        <v>Metall\Zink-DE-2020</v>
      </c>
      <c r="B112" s="283">
        <v>8.8682096000000002E-2</v>
      </c>
      <c r="C112" s="99"/>
      <c r="D112" s="99"/>
      <c r="E112" s="220"/>
      <c r="F112" s="98"/>
      <c r="G112" s="98"/>
      <c r="H112" s="98"/>
    </row>
    <row r="113" spans="1:8" ht="15.75" x14ac:dyDescent="0.25">
      <c r="A113" s="133" t="str">
        <f t="shared" si="4"/>
        <v xml:space="preserve"> </v>
      </c>
      <c r="B113" s="245"/>
      <c r="C113" s="99"/>
      <c r="D113" s="99"/>
      <c r="E113" s="99"/>
      <c r="F113" s="98"/>
      <c r="G113" s="98"/>
      <c r="H113" s="98"/>
    </row>
    <row r="114" spans="1:8" ht="15.75" x14ac:dyDescent="0.25">
      <c r="A114" s="133" t="str">
        <f t="shared" si="4"/>
        <v xml:space="preserve"> </v>
      </c>
      <c r="B114" s="245"/>
      <c r="C114" s="99"/>
      <c r="D114" s="99"/>
      <c r="E114" s="99"/>
      <c r="F114" s="98"/>
      <c r="G114" s="98"/>
      <c r="H114" s="98"/>
    </row>
    <row r="115" spans="1:8" ht="15.75" x14ac:dyDescent="0.25">
      <c r="A115" s="133" t="str">
        <f t="shared" si="4"/>
        <v xml:space="preserve"> </v>
      </c>
      <c r="B115" s="245"/>
      <c r="C115" s="99"/>
      <c r="D115" s="99"/>
      <c r="E115" s="99"/>
      <c r="F115" s="98"/>
      <c r="G115" s="98"/>
      <c r="H115" s="98"/>
    </row>
    <row r="116" spans="1:8" ht="15.75" x14ac:dyDescent="0.25">
      <c r="A116" s="133" t="str">
        <f t="shared" si="4"/>
        <v xml:space="preserve"> </v>
      </c>
      <c r="B116" s="245"/>
      <c r="C116" s="99"/>
      <c r="D116" s="99"/>
      <c r="E116" s="99"/>
      <c r="F116" s="98"/>
      <c r="G116" s="98"/>
      <c r="H116" s="98"/>
    </row>
    <row r="117" spans="1:8" ht="15.75" x14ac:dyDescent="0.25">
      <c r="A117" s="133" t="str">
        <f t="shared" si="4"/>
        <v xml:space="preserve"> </v>
      </c>
      <c r="B117" s="245"/>
      <c r="C117" s="99"/>
      <c r="D117" s="99"/>
      <c r="E117" s="99"/>
      <c r="F117" s="98"/>
      <c r="G117" s="98"/>
      <c r="H117" s="98"/>
    </row>
    <row r="118" spans="1:8" ht="15.75" x14ac:dyDescent="0.25">
      <c r="A118" s="133" t="str">
        <f t="shared" si="4"/>
        <v xml:space="preserve"> </v>
      </c>
      <c r="B118" s="245"/>
      <c r="C118" s="99"/>
      <c r="D118" s="99"/>
      <c r="E118" s="99"/>
      <c r="F118" s="98"/>
      <c r="G118" s="98"/>
      <c r="H118" s="98"/>
    </row>
    <row r="119" spans="1:8" ht="15.75" x14ac:dyDescent="0.25">
      <c r="A119" s="133" t="str">
        <f t="shared" si="4"/>
        <v xml:space="preserve"> </v>
      </c>
      <c r="B119" s="245"/>
      <c r="C119" s="99"/>
      <c r="D119" s="99"/>
      <c r="E119" s="99"/>
      <c r="F119" s="98"/>
      <c r="G119" s="98"/>
      <c r="H119" s="98"/>
    </row>
    <row r="120" spans="1:8" ht="16.5" thickBot="1" x14ac:dyDescent="0.3">
      <c r="A120" s="208" t="str">
        <f t="shared" si="4"/>
        <v xml:space="preserve"> </v>
      </c>
      <c r="B120" s="246"/>
      <c r="C120" s="99"/>
      <c r="D120" s="99"/>
      <c r="E120" s="99"/>
      <c r="F120" s="98"/>
      <c r="G120" s="98"/>
      <c r="H120" s="98"/>
    </row>
    <row r="128" spans="1:8" ht="17.25" x14ac:dyDescent="0.25">
      <c r="A128" s="5"/>
    </row>
    <row r="129" spans="1:1" ht="17.25" x14ac:dyDescent="0.25">
      <c r="A129" s="5"/>
    </row>
    <row r="130" spans="1:1" ht="17.25" x14ac:dyDescent="0.25">
      <c r="A130" s="5"/>
    </row>
    <row r="131" spans="1:1" ht="17.25" x14ac:dyDescent="0.25">
      <c r="A131" s="5"/>
    </row>
  </sheetData>
  <mergeCells count="26">
    <mergeCell ref="B28:G28"/>
    <mergeCell ref="B29:G29"/>
    <mergeCell ref="B22:G22"/>
    <mergeCell ref="B23:G23"/>
    <mergeCell ref="B24:G24"/>
    <mergeCell ref="B25:G25"/>
    <mergeCell ref="B26:G26"/>
    <mergeCell ref="B27:G27"/>
    <mergeCell ref="B21:G21"/>
    <mergeCell ref="B10:G10"/>
    <mergeCell ref="B11:G11"/>
    <mergeCell ref="B13:G13"/>
    <mergeCell ref="B14:G14"/>
    <mergeCell ref="B15:G15"/>
    <mergeCell ref="B16:G16"/>
    <mergeCell ref="B17:G17"/>
    <mergeCell ref="B18:G18"/>
    <mergeCell ref="B19:G19"/>
    <mergeCell ref="B20:G20"/>
    <mergeCell ref="B12:F12"/>
    <mergeCell ref="B9:G9"/>
    <mergeCell ref="B3:G3"/>
    <mergeCell ref="B4:G4"/>
    <mergeCell ref="B5:G5"/>
    <mergeCell ref="B6:G6"/>
    <mergeCell ref="B8:G8"/>
  </mergeCells>
  <pageMargins left="0.78740157499999996" right="0.78740157499999996" top="0.984251969" bottom="0.984251969" header="0.4921259845" footer="0.492125984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42">
    <tabColor indexed="52"/>
  </sheetPr>
  <dimension ref="A1:T131"/>
  <sheetViews>
    <sheetView workbookViewId="0">
      <selection activeCell="A54" sqref="A54"/>
    </sheetView>
  </sheetViews>
  <sheetFormatPr baseColWidth="10" defaultColWidth="11.42578125" defaultRowHeight="12.75" x14ac:dyDescent="0.2"/>
  <cols>
    <col min="1" max="1" width="39.85546875" customWidth="1"/>
    <col min="2" max="2" width="18.140625" customWidth="1"/>
    <col min="3" max="3" width="15.5703125" customWidth="1"/>
    <col min="4" max="4" width="16" customWidth="1"/>
    <col min="5" max="5" width="13.5703125" customWidth="1"/>
    <col min="6" max="6" width="14.42578125" customWidth="1"/>
    <col min="7" max="7" width="12.85546875" customWidth="1"/>
    <col min="8" max="10" width="11.5703125" bestFit="1" customWidth="1"/>
  </cols>
  <sheetData>
    <row r="1" spans="1:10" ht="15.75" customHeight="1" x14ac:dyDescent="0.25">
      <c r="A1" s="150" t="str">
        <f>"Ergebnisse aus GEMIS "&amp;Einführung!F3</f>
        <v>Ergebnisse aus GEMIS Version 5.2</v>
      </c>
      <c r="B1" s="103"/>
      <c r="C1" s="105" t="s">
        <v>391</v>
      </c>
      <c r="D1" s="103"/>
      <c r="E1" s="103"/>
      <c r="F1" s="103"/>
      <c r="G1" s="103"/>
      <c r="H1" s="99"/>
    </row>
    <row r="2" spans="1:10" ht="15.75" x14ac:dyDescent="0.25">
      <c r="A2" s="102"/>
      <c r="B2" s="103"/>
      <c r="C2" s="103"/>
      <c r="D2" s="103"/>
      <c r="E2" s="103"/>
      <c r="F2" s="103"/>
      <c r="G2" s="103"/>
      <c r="H2" s="99"/>
    </row>
    <row r="3" spans="1:10" ht="15.75" x14ac:dyDescent="0.25">
      <c r="A3" s="174" t="s">
        <v>31</v>
      </c>
      <c r="B3" s="369" t="s">
        <v>260</v>
      </c>
      <c r="C3" s="370"/>
      <c r="D3" s="370"/>
      <c r="E3" s="370"/>
      <c r="F3" s="370"/>
      <c r="G3" s="371"/>
      <c r="H3" s="99"/>
    </row>
    <row r="4" spans="1:10" ht="46.5" customHeight="1" x14ac:dyDescent="0.25">
      <c r="A4" s="175" t="s">
        <v>32</v>
      </c>
      <c r="B4" s="386" t="s">
        <v>261</v>
      </c>
      <c r="C4" s="387"/>
      <c r="D4" s="387"/>
      <c r="E4" s="387"/>
      <c r="F4" s="387"/>
      <c r="G4" s="388"/>
      <c r="H4" s="99"/>
    </row>
    <row r="5" spans="1:10" ht="15.75" x14ac:dyDescent="0.25">
      <c r="A5" s="176" t="s">
        <v>33</v>
      </c>
      <c r="B5" s="361" t="s">
        <v>34</v>
      </c>
      <c r="C5" s="362"/>
      <c r="D5" s="362"/>
      <c r="E5" s="362"/>
      <c r="F5" s="362"/>
      <c r="G5" s="363"/>
      <c r="H5" s="99"/>
    </row>
    <row r="6" spans="1:10" ht="17.25" customHeight="1" x14ac:dyDescent="0.25">
      <c r="A6" s="177"/>
      <c r="B6" s="389" t="s">
        <v>393</v>
      </c>
      <c r="C6" s="390"/>
      <c r="D6" s="390"/>
      <c r="E6" s="390"/>
      <c r="F6" s="390"/>
      <c r="G6" s="391"/>
      <c r="H6" s="205"/>
      <c r="J6" s="5"/>
    </row>
    <row r="7" spans="1:10" ht="16.5" thickBot="1" x14ac:dyDescent="0.3">
      <c r="A7" s="103"/>
      <c r="B7" s="102"/>
      <c r="C7" s="103"/>
      <c r="D7" s="103"/>
      <c r="E7" s="103"/>
      <c r="F7" s="103"/>
      <c r="G7" s="103"/>
      <c r="H7" s="205"/>
      <c r="J7" s="3"/>
    </row>
    <row r="8" spans="1:10" ht="16.5" thickBot="1" x14ac:dyDescent="0.3">
      <c r="A8" s="178" t="s">
        <v>35</v>
      </c>
      <c r="B8" s="367" t="s">
        <v>36</v>
      </c>
      <c r="C8" s="367"/>
      <c r="D8" s="367"/>
      <c r="E8" s="367"/>
      <c r="F8" s="367"/>
      <c r="G8" s="367"/>
      <c r="H8" s="178" t="s">
        <v>37</v>
      </c>
    </row>
    <row r="9" spans="1:10" ht="15.75" x14ac:dyDescent="0.25">
      <c r="A9" s="179" t="s">
        <v>273</v>
      </c>
      <c r="B9" s="354" t="s">
        <v>240</v>
      </c>
      <c r="C9" s="354"/>
      <c r="D9" s="354"/>
      <c r="E9" s="354"/>
      <c r="F9" s="354"/>
      <c r="G9" s="354"/>
      <c r="H9" s="206">
        <v>2015</v>
      </c>
      <c r="J9" s="3"/>
    </row>
    <row r="10" spans="1:10" ht="15" customHeight="1" x14ac:dyDescent="0.25">
      <c r="A10" s="181" t="s">
        <v>274</v>
      </c>
      <c r="B10" s="354" t="s">
        <v>239</v>
      </c>
      <c r="C10" s="354"/>
      <c r="D10" s="354"/>
      <c r="E10" s="354"/>
      <c r="F10" s="354"/>
      <c r="G10" s="354"/>
      <c r="H10" s="133">
        <v>2015</v>
      </c>
      <c r="J10" s="5"/>
    </row>
    <row r="11" spans="1:10" ht="12.6" customHeight="1" x14ac:dyDescent="0.25">
      <c r="A11" s="181" t="s">
        <v>275</v>
      </c>
      <c r="B11" s="354" t="s">
        <v>239</v>
      </c>
      <c r="C11" s="354"/>
      <c r="D11" s="354"/>
      <c r="E11" s="354"/>
      <c r="F11" s="354"/>
      <c r="G11" s="354"/>
      <c r="H11" s="133">
        <v>2015</v>
      </c>
      <c r="J11" s="3"/>
    </row>
    <row r="12" spans="1:10" ht="12.6" customHeight="1" x14ac:dyDescent="0.25">
      <c r="A12" s="181" t="s">
        <v>276</v>
      </c>
      <c r="B12" s="354" t="s">
        <v>239</v>
      </c>
      <c r="C12" s="354"/>
      <c r="D12" s="354"/>
      <c r="E12" s="354"/>
      <c r="F12" s="354"/>
      <c r="G12" s="354"/>
      <c r="H12" s="133">
        <v>2015</v>
      </c>
    </row>
    <row r="13" spans="1:10" ht="12.6" customHeight="1" x14ac:dyDescent="0.25">
      <c r="A13" s="181" t="s">
        <v>277</v>
      </c>
      <c r="B13" s="354" t="s">
        <v>239</v>
      </c>
      <c r="C13" s="354"/>
      <c r="D13" s="354"/>
      <c r="E13" s="354"/>
      <c r="F13" s="354"/>
      <c r="G13" s="354"/>
      <c r="H13" s="133">
        <v>2015</v>
      </c>
    </row>
    <row r="14" spans="1:10" ht="12.6" customHeight="1" x14ac:dyDescent="0.25">
      <c r="A14" s="181" t="s">
        <v>278</v>
      </c>
      <c r="B14" s="354" t="s">
        <v>239</v>
      </c>
      <c r="C14" s="354"/>
      <c r="D14" s="354"/>
      <c r="E14" s="354"/>
      <c r="F14" s="354"/>
      <c r="G14" s="354"/>
      <c r="H14" s="133">
        <v>2015</v>
      </c>
    </row>
    <row r="15" spans="1:10" ht="12.6" customHeight="1" x14ac:dyDescent="0.25">
      <c r="A15" s="181" t="s">
        <v>279</v>
      </c>
      <c r="B15" s="354" t="s">
        <v>239</v>
      </c>
      <c r="C15" s="354"/>
      <c r="D15" s="354"/>
      <c r="E15" s="354"/>
      <c r="F15" s="354"/>
      <c r="G15" s="354"/>
      <c r="H15" s="133">
        <v>2015</v>
      </c>
      <c r="I15" s="6"/>
    </row>
    <row r="16" spans="1:10" ht="12.6" customHeight="1" x14ac:dyDescent="0.25">
      <c r="A16" s="181" t="s">
        <v>280</v>
      </c>
      <c r="B16" s="354" t="s">
        <v>239</v>
      </c>
      <c r="C16" s="354"/>
      <c r="D16" s="354"/>
      <c r="E16" s="354"/>
      <c r="F16" s="354"/>
      <c r="G16" s="354"/>
      <c r="H16" s="133">
        <v>2015</v>
      </c>
    </row>
    <row r="17" spans="1:12" ht="12.6" customHeight="1" x14ac:dyDescent="0.25">
      <c r="A17" s="181" t="s">
        <v>281</v>
      </c>
      <c r="B17" s="354" t="s">
        <v>239</v>
      </c>
      <c r="C17" s="354"/>
      <c r="D17" s="354"/>
      <c r="E17" s="354"/>
      <c r="F17" s="354"/>
      <c r="G17" s="354"/>
      <c r="H17" s="133">
        <v>2015</v>
      </c>
      <c r="L17" s="6"/>
    </row>
    <row r="18" spans="1:12" ht="12.6" customHeight="1" x14ac:dyDescent="0.25">
      <c r="A18" s="181" t="s">
        <v>282</v>
      </c>
      <c r="B18" s="354" t="s">
        <v>239</v>
      </c>
      <c r="C18" s="354"/>
      <c r="D18" s="354"/>
      <c r="E18" s="354"/>
      <c r="F18" s="354"/>
      <c r="G18" s="354"/>
      <c r="H18" s="133">
        <v>2015</v>
      </c>
      <c r="K18" s="6"/>
    </row>
    <row r="19" spans="1:12" ht="12.6" customHeight="1" x14ac:dyDescent="0.25">
      <c r="A19" s="181" t="s">
        <v>283</v>
      </c>
      <c r="B19" s="354" t="s">
        <v>239</v>
      </c>
      <c r="C19" s="354"/>
      <c r="D19" s="354"/>
      <c r="E19" s="354"/>
      <c r="F19" s="354"/>
      <c r="G19" s="354"/>
      <c r="H19" s="133">
        <v>2015</v>
      </c>
    </row>
    <row r="20" spans="1:12" ht="12.6" customHeight="1" x14ac:dyDescent="0.25">
      <c r="A20" s="181" t="s">
        <v>284</v>
      </c>
      <c r="B20" s="354" t="s">
        <v>239</v>
      </c>
      <c r="C20" s="354"/>
      <c r="D20" s="354"/>
      <c r="E20" s="354"/>
      <c r="F20" s="354"/>
      <c r="G20" s="354"/>
      <c r="H20" s="133">
        <v>2015</v>
      </c>
    </row>
    <row r="21" spans="1:12" ht="12.6" customHeight="1" x14ac:dyDescent="0.25">
      <c r="A21" s="181" t="s">
        <v>234</v>
      </c>
      <c r="B21" s="354" t="s">
        <v>239</v>
      </c>
      <c r="C21" s="354"/>
      <c r="D21" s="354"/>
      <c r="E21" s="354"/>
      <c r="F21" s="354"/>
      <c r="G21" s="354"/>
      <c r="H21" s="133">
        <v>2015</v>
      </c>
    </row>
    <row r="22" spans="1:12" ht="12.6" customHeight="1" x14ac:dyDescent="0.25">
      <c r="A22" s="181" t="s">
        <v>235</v>
      </c>
      <c r="B22" s="354" t="s">
        <v>239</v>
      </c>
      <c r="C22" s="354"/>
      <c r="D22" s="354"/>
      <c r="E22" s="354"/>
      <c r="F22" s="354"/>
      <c r="G22" s="354"/>
      <c r="H22" s="133">
        <v>2015</v>
      </c>
    </row>
    <row r="23" spans="1:12" ht="12.75" customHeight="1" x14ac:dyDescent="0.25">
      <c r="A23" s="181" t="s">
        <v>236</v>
      </c>
      <c r="B23" s="354" t="s">
        <v>239</v>
      </c>
      <c r="C23" s="354"/>
      <c r="D23" s="354"/>
      <c r="E23" s="354"/>
      <c r="F23" s="354"/>
      <c r="G23" s="354"/>
      <c r="H23" s="133">
        <v>2015</v>
      </c>
    </row>
    <row r="24" spans="1:12" ht="12.75" customHeight="1" x14ac:dyDescent="0.25">
      <c r="A24" s="181" t="s">
        <v>237</v>
      </c>
      <c r="B24" s="354" t="s">
        <v>239</v>
      </c>
      <c r="C24" s="354"/>
      <c r="D24" s="354"/>
      <c r="E24" s="354"/>
      <c r="F24" s="354"/>
      <c r="G24" s="354"/>
      <c r="H24" s="133">
        <v>2015</v>
      </c>
    </row>
    <row r="25" spans="1:12" ht="12.75" customHeight="1" x14ac:dyDescent="0.25">
      <c r="A25" s="182" t="s">
        <v>238</v>
      </c>
      <c r="B25" s="354" t="s">
        <v>239</v>
      </c>
      <c r="C25" s="354"/>
      <c r="D25" s="354"/>
      <c r="E25" s="354"/>
      <c r="F25" s="354"/>
      <c r="G25" s="354"/>
      <c r="H25" s="133">
        <v>2015</v>
      </c>
    </row>
    <row r="26" spans="1:12" ht="12.75" customHeight="1" x14ac:dyDescent="0.25">
      <c r="A26" s="182" t="s">
        <v>285</v>
      </c>
      <c r="B26" s="354" t="s">
        <v>239</v>
      </c>
      <c r="C26" s="354"/>
      <c r="D26" s="354"/>
      <c r="E26" s="354"/>
      <c r="F26" s="354"/>
      <c r="G26" s="354"/>
      <c r="H26" s="133">
        <v>2015</v>
      </c>
    </row>
    <row r="27" spans="1:12" ht="12.6" customHeight="1" x14ac:dyDescent="0.25">
      <c r="A27" s="182" t="s">
        <v>286</v>
      </c>
      <c r="B27" s="354" t="s">
        <v>239</v>
      </c>
      <c r="C27" s="354"/>
      <c r="D27" s="354"/>
      <c r="E27" s="354"/>
      <c r="F27" s="354"/>
      <c r="G27" s="354"/>
      <c r="H27" s="133">
        <v>2015</v>
      </c>
    </row>
    <row r="28" spans="1:12" ht="12.95" customHeight="1" thickBot="1" x14ac:dyDescent="0.3">
      <c r="A28" s="207" t="s">
        <v>287</v>
      </c>
      <c r="B28" s="354" t="s">
        <v>239</v>
      </c>
      <c r="C28" s="354"/>
      <c r="D28" s="354"/>
      <c r="E28" s="354"/>
      <c r="F28" s="354"/>
      <c r="G28" s="354"/>
      <c r="H28" s="208">
        <v>2015</v>
      </c>
    </row>
    <row r="29" spans="1:12" ht="16.5" thickBot="1" x14ac:dyDescent="0.3">
      <c r="A29" s="99"/>
      <c r="B29" s="398"/>
      <c r="C29" s="398"/>
      <c r="D29" s="398"/>
      <c r="E29" s="398"/>
      <c r="F29" s="398"/>
      <c r="G29" s="398"/>
      <c r="H29" s="99"/>
    </row>
    <row r="30" spans="1:12" ht="18.75" x14ac:dyDescent="0.35">
      <c r="A30" s="209" t="s">
        <v>38</v>
      </c>
      <c r="B30" s="210" t="s">
        <v>394</v>
      </c>
      <c r="C30" s="211"/>
      <c r="D30" s="211"/>
      <c r="E30" s="212"/>
      <c r="F30" s="99"/>
      <c r="G30" s="103"/>
      <c r="H30" s="99"/>
    </row>
    <row r="31" spans="1:12" ht="19.5" thickBot="1" x14ac:dyDescent="0.4">
      <c r="A31" s="213" t="str">
        <f>"Option [g/kg]"</f>
        <v>Option [g/kg]</v>
      </c>
      <c r="B31" s="214" t="s">
        <v>40</v>
      </c>
      <c r="C31" s="215" t="s">
        <v>395</v>
      </c>
      <c r="D31" s="215" t="s">
        <v>396</v>
      </c>
      <c r="E31" s="216" t="s">
        <v>43</v>
      </c>
      <c r="F31" s="99"/>
      <c r="G31" s="103"/>
      <c r="H31" s="99"/>
    </row>
    <row r="32" spans="1:12" ht="14.25" customHeight="1" x14ac:dyDescent="0.25">
      <c r="A32" s="206" t="str">
        <f>+A9</f>
        <v>Brot-misch</v>
      </c>
      <c r="B32" s="217">
        <v>2.0372658905894583</v>
      </c>
      <c r="C32" s="218">
        <v>0.28776462987016022</v>
      </c>
      <c r="D32" s="218">
        <v>1.5647832871096243</v>
      </c>
      <c r="E32" s="219">
        <v>0.1400862238021503</v>
      </c>
      <c r="F32" s="220"/>
      <c r="G32" s="99"/>
      <c r="H32" s="99"/>
    </row>
    <row r="33" spans="1:8" ht="14.25" customHeight="1" x14ac:dyDescent="0.25">
      <c r="A33" s="133" t="str">
        <f>+A10</f>
        <v>Gemüse-frisch</v>
      </c>
      <c r="B33" s="221">
        <v>1.2086130049501604</v>
      </c>
      <c r="C33" s="222">
        <v>6.4650046536544659E-2</v>
      </c>
      <c r="D33" s="222">
        <v>0.33780111994928613</v>
      </c>
      <c r="E33" s="223">
        <v>2.4137707294980729E-2</v>
      </c>
      <c r="F33" s="220"/>
      <c r="G33" s="99"/>
      <c r="H33" s="99"/>
    </row>
    <row r="34" spans="1:8" ht="15.75" x14ac:dyDescent="0.25">
      <c r="A34" s="133" t="str">
        <f>+A11</f>
        <v>Gemüse-Konserven</v>
      </c>
      <c r="B34" s="221">
        <v>1.9506370389828542</v>
      </c>
      <c r="C34" s="222">
        <v>0.1983329429698269</v>
      </c>
      <c r="D34" s="222">
        <v>0.60990464140590395</v>
      </c>
      <c r="E34" s="223">
        <v>4.7415592826006631E-2</v>
      </c>
      <c r="F34" s="220"/>
      <c r="G34" s="220"/>
      <c r="H34" s="99"/>
    </row>
    <row r="35" spans="1:8" ht="15.75" x14ac:dyDescent="0.25">
      <c r="A35" s="133" t="str">
        <f t="shared" ref="A35:A51" si="0">+A12</f>
        <v>Gemüse-TK</v>
      </c>
      <c r="B35" s="221">
        <v>2.2581918357254813</v>
      </c>
      <c r="C35" s="222">
        <v>0.23352135676857499</v>
      </c>
      <c r="D35" s="222">
        <v>0.70035438291716645</v>
      </c>
      <c r="E35" s="223">
        <v>5.3160475904227941E-2</v>
      </c>
      <c r="F35" s="220"/>
      <c r="G35" s="220"/>
      <c r="H35" s="99"/>
    </row>
    <row r="36" spans="1:8" ht="15.75" x14ac:dyDescent="0.25">
      <c r="A36" s="133" t="str">
        <f t="shared" si="0"/>
        <v>Kartoffeln-frisch</v>
      </c>
      <c r="B36" s="221">
        <v>0.43133013543876653</v>
      </c>
      <c r="C36" s="222">
        <v>6.5732125094760702E-2</v>
      </c>
      <c r="D36" s="222">
        <v>0.33096144586451415</v>
      </c>
      <c r="E36" s="223">
        <v>2.8437741136462E-2</v>
      </c>
      <c r="F36" s="220"/>
      <c r="G36" s="220"/>
      <c r="H36" s="99"/>
    </row>
    <row r="37" spans="1:8" ht="15.75" x14ac:dyDescent="0.25">
      <c r="A37" s="133" t="str">
        <f t="shared" si="0"/>
        <v>Kartoffeln-Pommes-TK</v>
      </c>
      <c r="B37" s="221">
        <v>1.4230846199538814</v>
      </c>
      <c r="C37" s="222">
        <v>0.27589928821547816</v>
      </c>
      <c r="D37" s="222">
        <v>1.0835250202522202</v>
      </c>
      <c r="E37" s="223">
        <v>8.0355903893027492E-2</v>
      </c>
      <c r="F37" s="220"/>
      <c r="G37" s="220"/>
      <c r="H37" s="99"/>
    </row>
    <row r="38" spans="1:8" ht="15.75" x14ac:dyDescent="0.25">
      <c r="A38" s="133" t="str">
        <f t="shared" si="0"/>
        <v>Kartoffel-Trockenprodukte</v>
      </c>
      <c r="B38" s="221">
        <v>6.0674361139823336</v>
      </c>
      <c r="C38" s="222">
        <v>1.7650008480050943</v>
      </c>
      <c r="D38" s="222">
        <v>4.1696887537907319</v>
      </c>
      <c r="E38" s="223">
        <v>0.34936345184215095</v>
      </c>
      <c r="F38" s="220"/>
      <c r="G38" s="220"/>
      <c r="H38" s="99"/>
    </row>
    <row r="39" spans="1:8" ht="15.75" x14ac:dyDescent="0.25">
      <c r="A39" s="133" t="str">
        <f t="shared" si="0"/>
        <v>Tomaten-frisch</v>
      </c>
      <c r="B39" s="221">
        <v>0.90246487743714865</v>
      </c>
      <c r="C39" s="222">
        <v>0.40558454053171794</v>
      </c>
      <c r="D39" s="222">
        <v>0.4772105344205263</v>
      </c>
      <c r="E39" s="223">
        <v>5.3276635657662101E-2</v>
      </c>
      <c r="F39" s="220"/>
      <c r="G39" s="220"/>
      <c r="H39" s="99"/>
    </row>
    <row r="40" spans="1:8" ht="15.75" x14ac:dyDescent="0.25">
      <c r="A40" s="133" t="str">
        <f t="shared" si="0"/>
        <v>Bananen-importiert</v>
      </c>
      <c r="B40" s="221">
        <v>2.1987440675285281</v>
      </c>
      <c r="C40" s="222">
        <v>0.70203059964346781</v>
      </c>
      <c r="D40" s="222">
        <v>1.7863545508572716</v>
      </c>
      <c r="E40" s="223">
        <v>0.16549320218900068</v>
      </c>
      <c r="F40" s="220"/>
      <c r="G40" s="220"/>
      <c r="H40" s="99"/>
    </row>
    <row r="41" spans="1:8" ht="15.75" x14ac:dyDescent="0.25">
      <c r="A41" s="133" t="str">
        <f t="shared" si="0"/>
        <v>Orangen-importiert</v>
      </c>
      <c r="B41" s="221">
        <v>2.5813031036162482</v>
      </c>
      <c r="C41" s="222">
        <v>0.90322077359465491</v>
      </c>
      <c r="D41" s="222">
        <v>2.1421361191214796</v>
      </c>
      <c r="E41" s="223">
        <v>0.24593973056404489</v>
      </c>
      <c r="F41" s="220"/>
      <c r="G41" s="220"/>
      <c r="H41" s="99"/>
    </row>
    <row r="42" spans="1:8" ht="15.75" x14ac:dyDescent="0.25">
      <c r="A42" s="133" t="str">
        <f t="shared" si="0"/>
        <v>Obst-frisch</v>
      </c>
      <c r="B42" s="221">
        <v>2.0535590139379361</v>
      </c>
      <c r="C42" s="222">
        <v>0.14434854856076754</v>
      </c>
      <c r="D42" s="222">
        <v>2.5960512705512513</v>
      </c>
      <c r="E42" s="223">
        <v>0.21139960465754462</v>
      </c>
      <c r="F42" s="220"/>
      <c r="G42" s="220"/>
      <c r="H42" s="99"/>
    </row>
    <row r="43" spans="1:8" ht="15.75" x14ac:dyDescent="0.25">
      <c r="A43" s="133" t="str">
        <f t="shared" si="0"/>
        <v>Reis-importiert</v>
      </c>
      <c r="B43" s="221">
        <v>34.791209293862842</v>
      </c>
      <c r="C43" s="222">
        <v>11.456708477963536</v>
      </c>
      <c r="D43" s="222">
        <v>32.829948423030402</v>
      </c>
      <c r="E43" s="223">
        <v>3.0177480529227396</v>
      </c>
      <c r="F43" s="220"/>
      <c r="G43" s="220"/>
      <c r="H43" s="99"/>
    </row>
    <row r="44" spans="1:8" ht="15.75" x14ac:dyDescent="0.25">
      <c r="A44" s="133" t="str">
        <f t="shared" si="0"/>
        <v>Eier</v>
      </c>
      <c r="B44" s="221">
        <v>12.358581007494326</v>
      </c>
      <c r="C44" s="222">
        <v>0.43800601299592334</v>
      </c>
      <c r="D44" s="222">
        <v>4.3129956723008389</v>
      </c>
      <c r="E44" s="223">
        <v>0.42243500762149078</v>
      </c>
      <c r="F44" s="220"/>
      <c r="G44" s="220"/>
      <c r="H44" s="99"/>
    </row>
    <row r="45" spans="1:8" ht="15.75" x14ac:dyDescent="0.25">
      <c r="A45" s="133" t="str">
        <f t="shared" si="0"/>
        <v>Milch</v>
      </c>
      <c r="B45" s="221">
        <v>20.887363368368185</v>
      </c>
      <c r="C45" s="222">
        <v>0.32229559760638571</v>
      </c>
      <c r="D45" s="222">
        <v>2.8693037974639686</v>
      </c>
      <c r="E45" s="223">
        <v>0.26460136108273014</v>
      </c>
      <c r="F45" s="220"/>
      <c r="G45" s="220"/>
      <c r="H45" s="99"/>
    </row>
    <row r="46" spans="1:8" ht="15.75" x14ac:dyDescent="0.25">
      <c r="A46" s="133" t="str">
        <f t="shared" si="0"/>
        <v>Butter</v>
      </c>
      <c r="B46" s="221">
        <v>239.93717360106695</v>
      </c>
      <c r="C46" s="222">
        <v>3.0169244906011952</v>
      </c>
      <c r="D46" s="222">
        <v>31.582405914001743</v>
      </c>
      <c r="E46" s="223">
        <v>2.9587663141179359</v>
      </c>
      <c r="F46" s="220"/>
      <c r="G46" s="220"/>
      <c r="H46" s="99"/>
    </row>
    <row r="47" spans="1:8" ht="15.75" x14ac:dyDescent="0.25">
      <c r="A47" s="133" t="str">
        <f t="shared" si="0"/>
        <v>Käse</v>
      </c>
      <c r="B47" s="221">
        <v>80.780083472484989</v>
      </c>
      <c r="C47" s="222">
        <v>1.2976083603760526</v>
      </c>
      <c r="D47" s="222">
        <v>11.038104591738692</v>
      </c>
      <c r="E47" s="223">
        <v>1.0251596898379447</v>
      </c>
      <c r="F47" s="220"/>
      <c r="G47" s="220"/>
      <c r="H47" s="99"/>
    </row>
    <row r="48" spans="1:8" ht="15.75" x14ac:dyDescent="0.25">
      <c r="A48" s="133" t="str">
        <f t="shared" si="0"/>
        <v>Wurst</v>
      </c>
      <c r="B48" s="221">
        <v>127.95532579083938</v>
      </c>
      <c r="C48" s="222">
        <v>1.0914213157120636</v>
      </c>
      <c r="D48" s="222">
        <v>9.1200821289503757</v>
      </c>
      <c r="E48" s="223">
        <v>0.83932118305407677</v>
      </c>
      <c r="F48" s="220"/>
      <c r="G48" s="220"/>
      <c r="H48" s="99"/>
    </row>
    <row r="49" spans="1:20" ht="15.75" x14ac:dyDescent="0.25">
      <c r="A49" s="133" t="str">
        <f t="shared" si="0"/>
        <v>Masthähnchen-frisch</v>
      </c>
      <c r="B49" s="221">
        <v>25.72606430018363</v>
      </c>
      <c r="C49" s="222">
        <v>1.3811903472199163</v>
      </c>
      <c r="D49" s="222">
        <v>17.048528859315141</v>
      </c>
      <c r="E49" s="223">
        <v>1.5563194124143163</v>
      </c>
      <c r="F49" s="220"/>
      <c r="G49" s="220"/>
      <c r="H49" s="99"/>
    </row>
    <row r="50" spans="1:20" ht="15.75" x14ac:dyDescent="0.25">
      <c r="A50" s="133" t="str">
        <f t="shared" si="0"/>
        <v>Rindfleisch-frisch</v>
      </c>
      <c r="B50" s="221">
        <v>223.19517327871901</v>
      </c>
      <c r="C50" s="222">
        <v>5.0142599259598901</v>
      </c>
      <c r="D50" s="222">
        <v>57.675255203413968</v>
      </c>
      <c r="E50" s="223">
        <v>5.470676494828302</v>
      </c>
      <c r="F50" s="220"/>
      <c r="G50" s="220"/>
      <c r="H50" s="99"/>
    </row>
    <row r="51" spans="1:20" ht="16.5" thickBot="1" x14ac:dyDescent="0.3">
      <c r="A51" s="208" t="str">
        <f t="shared" si="0"/>
        <v>Schweinefleisch-frisch</v>
      </c>
      <c r="B51" s="224">
        <v>346.93058365534188</v>
      </c>
      <c r="C51" s="225">
        <v>1.0995483380030802</v>
      </c>
      <c r="D51" s="225">
        <v>10.941418882537121</v>
      </c>
      <c r="E51" s="226">
        <v>1.0097596696401749</v>
      </c>
      <c r="F51" s="220"/>
      <c r="G51" s="220"/>
      <c r="H51" s="99"/>
    </row>
    <row r="52" spans="1:20" ht="16.5" thickBot="1" x14ac:dyDescent="0.3">
      <c r="A52" s="99"/>
      <c r="B52" s="99"/>
      <c r="C52" s="99"/>
      <c r="D52" s="99"/>
      <c r="E52" s="99"/>
      <c r="F52" s="99"/>
      <c r="G52" s="220"/>
      <c r="H52" s="99"/>
    </row>
    <row r="53" spans="1:20" ht="18.75" x14ac:dyDescent="0.35">
      <c r="A53" s="227" t="s">
        <v>44</v>
      </c>
      <c r="B53" s="210" t="s">
        <v>397</v>
      </c>
      <c r="C53" s="211"/>
      <c r="D53" s="211"/>
      <c r="E53" s="212"/>
      <c r="F53" s="228"/>
      <c r="G53" s="220"/>
      <c r="H53" s="99"/>
    </row>
    <row r="54" spans="1:20" ht="19.5" thickBot="1" x14ac:dyDescent="0.4">
      <c r="A54" s="213" t="str">
        <f>"Option [g/kg]"</f>
        <v>Option [g/kg]</v>
      </c>
      <c r="B54" s="214" t="s">
        <v>40</v>
      </c>
      <c r="C54" s="215" t="s">
        <v>398</v>
      </c>
      <c r="D54" s="215" t="s">
        <v>399</v>
      </c>
      <c r="E54" s="216" t="s">
        <v>400</v>
      </c>
      <c r="F54" s="228"/>
      <c r="G54" s="99"/>
      <c r="H54" s="99"/>
    </row>
    <row r="55" spans="1:20" ht="14.25" customHeight="1" x14ac:dyDescent="0.25">
      <c r="A55" s="206" t="str">
        <f>+A$9</f>
        <v>Brot-misch</v>
      </c>
      <c r="B55" s="229">
        <v>635.62573135975083</v>
      </c>
      <c r="C55" s="230">
        <v>439.26135053790739</v>
      </c>
      <c r="D55" s="218">
        <v>0.46469711719887075</v>
      </c>
      <c r="E55" s="219">
        <v>0.68663312844840063</v>
      </c>
      <c r="F55" s="231"/>
      <c r="G55" s="228"/>
      <c r="H55" s="99"/>
    </row>
    <row r="56" spans="1:20" ht="14.25" customHeight="1" x14ac:dyDescent="0.25">
      <c r="A56" s="133" t="str">
        <f>+A10</f>
        <v>Gemüse-frisch</v>
      </c>
      <c r="B56" s="232">
        <v>136.28390101896366</v>
      </c>
      <c r="C56" s="233">
        <v>112.23382333187634</v>
      </c>
      <c r="D56" s="222">
        <v>0.11446978844170322</v>
      </c>
      <c r="E56" s="223">
        <v>6.4101874916385554E-2</v>
      </c>
      <c r="F56" s="231"/>
      <c r="G56" s="228"/>
      <c r="H56" s="99"/>
    </row>
    <row r="57" spans="1:20" ht="15.75" x14ac:dyDescent="0.25">
      <c r="A57" s="133" t="str">
        <f t="shared" ref="A57:A74" si="1">+A11</f>
        <v>Gemüse-Konserven</v>
      </c>
      <c r="B57" s="232">
        <v>395.95414509522789</v>
      </c>
      <c r="C57" s="233">
        <v>351.7402191090689</v>
      </c>
      <c r="D57" s="222">
        <v>0.44579539900455484</v>
      </c>
      <c r="E57" s="223">
        <v>0.11531346315628332</v>
      </c>
      <c r="F57" s="231"/>
      <c r="G57" s="231"/>
      <c r="H57" s="99"/>
      <c r="S57" s="8"/>
      <c r="T57" s="8"/>
    </row>
    <row r="58" spans="1:20" ht="15.75" x14ac:dyDescent="0.25">
      <c r="A58" s="133" t="str">
        <f t="shared" si="1"/>
        <v>Gemüse-TK</v>
      </c>
      <c r="B58" s="232">
        <v>457.37081701867163</v>
      </c>
      <c r="C58" s="233">
        <v>401.62102496640802</v>
      </c>
      <c r="D58" s="222">
        <v>0.45792424591462511</v>
      </c>
      <c r="E58" s="223">
        <v>0.12566361872374832</v>
      </c>
      <c r="F58" s="231"/>
      <c r="G58" s="231"/>
      <c r="H58" s="99"/>
      <c r="S58" s="8"/>
      <c r="T58" s="8"/>
    </row>
    <row r="59" spans="1:20" ht="15.75" x14ac:dyDescent="0.25">
      <c r="A59" s="133" t="str">
        <f t="shared" si="1"/>
        <v>Kartoffeln-frisch</v>
      </c>
      <c r="B59" s="232">
        <v>148.74687614513772</v>
      </c>
      <c r="C59" s="233">
        <v>108.04355448741181</v>
      </c>
      <c r="D59" s="222">
        <v>0.11336159716061368</v>
      </c>
      <c r="E59" s="223">
        <v>0.12758655885092418</v>
      </c>
      <c r="F59" s="231"/>
      <c r="G59" s="231"/>
      <c r="H59" s="99"/>
      <c r="S59" s="8"/>
      <c r="T59" s="8"/>
    </row>
    <row r="60" spans="1:20" ht="15.75" x14ac:dyDescent="0.25">
      <c r="A60" s="133" t="str">
        <f t="shared" si="1"/>
        <v>Kartoffeln-Pommes-TK</v>
      </c>
      <c r="B60" s="232">
        <v>784.15552164275653</v>
      </c>
      <c r="C60" s="233">
        <v>667.47462181810977</v>
      </c>
      <c r="D60" s="222">
        <v>0.82864636637003286</v>
      </c>
      <c r="E60" s="223">
        <v>0.30443262762968881</v>
      </c>
      <c r="F60" s="231"/>
      <c r="G60" s="231"/>
      <c r="H60" s="99"/>
      <c r="S60" s="8"/>
      <c r="T60" s="8"/>
    </row>
    <row r="61" spans="1:20" ht="15.75" x14ac:dyDescent="0.25">
      <c r="A61" s="133" t="str">
        <f t="shared" si="1"/>
        <v>Kartoffel-Trockenprodukte</v>
      </c>
      <c r="B61" s="232">
        <v>3401.2005472489714</v>
      </c>
      <c r="C61" s="233">
        <v>3014.8938255024445</v>
      </c>
      <c r="D61" s="222">
        <v>3.7841741156534132</v>
      </c>
      <c r="E61" s="223">
        <v>1.0254125761582602</v>
      </c>
      <c r="F61" s="231"/>
      <c r="G61" s="231"/>
      <c r="H61" s="99"/>
      <c r="S61" s="8"/>
      <c r="T61" s="8"/>
    </row>
    <row r="62" spans="1:20" ht="15.75" x14ac:dyDescent="0.25">
      <c r="A62" s="133" t="str">
        <f t="shared" si="1"/>
        <v>Tomaten-frisch</v>
      </c>
      <c r="B62" s="232">
        <v>516.07042143407023</v>
      </c>
      <c r="C62" s="233">
        <v>461.57948190275653</v>
      </c>
      <c r="D62" s="222">
        <v>0.18107669414977404</v>
      </c>
      <c r="E62" s="223">
        <v>0.17968473740956642</v>
      </c>
      <c r="F62" s="231"/>
      <c r="G62" s="231"/>
      <c r="H62" s="99"/>
      <c r="S62" s="8"/>
      <c r="T62" s="8"/>
    </row>
    <row r="63" spans="1:20" ht="15.75" x14ac:dyDescent="0.25">
      <c r="A63" s="133" t="str">
        <f t="shared" si="1"/>
        <v>Bananen-importiert</v>
      </c>
      <c r="B63" s="232">
        <v>391.40182946422465</v>
      </c>
      <c r="C63" s="233">
        <v>208.32931669295519</v>
      </c>
      <c r="D63" s="222">
        <v>0.1981600038528388</v>
      </c>
      <c r="E63" s="223">
        <v>0.65883897481573239</v>
      </c>
      <c r="F63" s="231"/>
      <c r="G63" s="231"/>
      <c r="H63" s="99"/>
      <c r="S63" s="8"/>
      <c r="T63" s="8"/>
    </row>
    <row r="64" spans="1:20" ht="15.75" x14ac:dyDescent="0.25">
      <c r="A64" s="133" t="str">
        <f t="shared" si="1"/>
        <v>Orangen-importiert</v>
      </c>
      <c r="B64" s="232">
        <v>399.32022587099055</v>
      </c>
      <c r="C64" s="233">
        <v>257.53255338120505</v>
      </c>
      <c r="D64" s="222">
        <v>0.52682727464319012</v>
      </c>
      <c r="E64" s="223">
        <v>0.46570686648153348</v>
      </c>
      <c r="F64" s="231"/>
      <c r="G64" s="231"/>
      <c r="H64" s="99"/>
      <c r="S64" s="8"/>
      <c r="T64" s="8"/>
    </row>
    <row r="65" spans="1:20" ht="15.75" x14ac:dyDescent="0.25">
      <c r="A65" s="133" t="str">
        <f t="shared" si="1"/>
        <v>Obst-frisch</v>
      </c>
      <c r="B65" s="232">
        <v>354.2237938545781</v>
      </c>
      <c r="C65" s="233">
        <v>330.29788865809786</v>
      </c>
      <c r="D65" s="222">
        <v>0.16836185136012768</v>
      </c>
      <c r="E65" s="223">
        <v>5.7681593917084273E-2</v>
      </c>
      <c r="F65" s="231"/>
      <c r="G65" s="231"/>
      <c r="H65" s="99"/>
      <c r="S65" s="8"/>
      <c r="T65" s="8"/>
    </row>
    <row r="66" spans="1:20" ht="15.75" x14ac:dyDescent="0.25">
      <c r="A66" s="133" t="str">
        <f t="shared" si="1"/>
        <v>Reis-importiert</v>
      </c>
      <c r="B66" s="232">
        <v>4845.1773048666191</v>
      </c>
      <c r="C66" s="233">
        <v>3011.6435474983896</v>
      </c>
      <c r="D66" s="222">
        <v>51.274536925935784</v>
      </c>
      <c r="E66" s="223">
        <v>1.1132831322064316</v>
      </c>
      <c r="F66" s="231"/>
      <c r="G66" s="231"/>
      <c r="H66" s="99"/>
      <c r="S66" s="8"/>
      <c r="T66" s="8"/>
    </row>
    <row r="67" spans="1:20" ht="15.75" x14ac:dyDescent="0.25">
      <c r="A67" s="133" t="str">
        <f t="shared" si="1"/>
        <v>Eier</v>
      </c>
      <c r="B67" s="232">
        <v>1212.3643355942381</v>
      </c>
      <c r="C67" s="233">
        <v>580.64294358733787</v>
      </c>
      <c r="D67" s="222">
        <v>1.0813251093447209</v>
      </c>
      <c r="E67" s="223">
        <v>2.2527269552328359</v>
      </c>
      <c r="F67" s="231"/>
      <c r="G67" s="231"/>
      <c r="H67" s="99"/>
      <c r="S67" s="8"/>
      <c r="T67" s="8"/>
    </row>
    <row r="68" spans="1:20" ht="15.75" x14ac:dyDescent="0.25">
      <c r="A68" s="133" t="str">
        <f t="shared" si="1"/>
        <v>Milch</v>
      </c>
      <c r="B68" s="232">
        <v>2091.5058251118976</v>
      </c>
      <c r="C68" s="233">
        <v>508.3434885666627</v>
      </c>
      <c r="D68" s="222">
        <v>33.148741143161807</v>
      </c>
      <c r="E68" s="223">
        <v>2.2119930539514638</v>
      </c>
      <c r="F68" s="231"/>
      <c r="G68" s="231"/>
      <c r="H68" s="99"/>
      <c r="S68" s="8"/>
      <c r="T68" s="8"/>
    </row>
    <row r="69" spans="1:20" ht="15.75" x14ac:dyDescent="0.25">
      <c r="A69" s="133" t="str">
        <f t="shared" si="1"/>
        <v>Butter</v>
      </c>
      <c r="B69" s="232">
        <v>22829.458535943428</v>
      </c>
      <c r="C69" s="233">
        <v>4564.2785011368987</v>
      </c>
      <c r="D69" s="222">
        <v>382.93380470851815</v>
      </c>
      <c r="E69" s="223">
        <v>25.554525261311223</v>
      </c>
      <c r="F69" s="231"/>
      <c r="G69" s="231"/>
      <c r="H69" s="99"/>
      <c r="S69" s="8"/>
      <c r="T69" s="8"/>
    </row>
    <row r="70" spans="1:20" ht="15.75" x14ac:dyDescent="0.25">
      <c r="A70" s="133" t="str">
        <f t="shared" si="1"/>
        <v>Käse</v>
      </c>
      <c r="B70" s="232">
        <v>8166.8737988124622</v>
      </c>
      <c r="C70" s="233">
        <v>2040.5517649148899</v>
      </c>
      <c r="D70" s="222">
        <v>128.29983838864004</v>
      </c>
      <c r="E70" s="223">
        <v>8.5686317524223483</v>
      </c>
      <c r="F70" s="231"/>
      <c r="G70" s="231"/>
      <c r="H70" s="99"/>
      <c r="S70" s="8"/>
      <c r="T70" s="8"/>
    </row>
    <row r="71" spans="1:20" ht="15.75" x14ac:dyDescent="0.25">
      <c r="A71" s="133" t="str">
        <f t="shared" si="1"/>
        <v>Wurst</v>
      </c>
      <c r="B71" s="232">
        <v>5298.9055483080583</v>
      </c>
      <c r="C71" s="233">
        <v>1767.6877730941551</v>
      </c>
      <c r="D71" s="222">
        <v>48.577563255642652</v>
      </c>
      <c r="E71" s="223">
        <v>7.8155020016900041</v>
      </c>
      <c r="F71" s="231"/>
      <c r="G71" s="231"/>
      <c r="H71" s="99"/>
      <c r="S71" s="8"/>
      <c r="T71" s="8"/>
    </row>
    <row r="72" spans="1:20" ht="15.75" x14ac:dyDescent="0.25">
      <c r="A72" s="133" t="str">
        <f t="shared" si="1"/>
        <v>Masthähnchen-frisch</v>
      </c>
      <c r="B72" s="232">
        <v>13110.605033847787</v>
      </c>
      <c r="C72" s="233">
        <v>2241.7943137008269</v>
      </c>
      <c r="D72" s="222">
        <v>44.598784382974003</v>
      </c>
      <c r="E72" s="223">
        <v>35.9560040337579</v>
      </c>
      <c r="F72" s="231"/>
      <c r="G72" s="231"/>
      <c r="H72" s="99"/>
      <c r="S72" s="8"/>
      <c r="T72" s="8"/>
    </row>
    <row r="73" spans="1:20" ht="15.75" x14ac:dyDescent="0.25">
      <c r="A73" s="133" t="str">
        <f t="shared" si="1"/>
        <v>Rindfleisch-frisch</v>
      </c>
      <c r="B73" s="232">
        <v>25930.830664227859</v>
      </c>
      <c r="C73" s="233">
        <v>7479.7548764472785</v>
      </c>
      <c r="D73" s="222">
        <v>288.6452507582058</v>
      </c>
      <c r="E73" s="223">
        <v>36.938271288918607</v>
      </c>
      <c r="F73" s="99"/>
      <c r="G73" s="231"/>
      <c r="H73" s="99"/>
      <c r="S73" s="8"/>
      <c r="T73" s="8"/>
    </row>
    <row r="74" spans="1:20" ht="16.5" thickBot="1" x14ac:dyDescent="0.3">
      <c r="A74" s="208" t="str">
        <f t="shared" si="1"/>
        <v>Schweinefleisch-frisch</v>
      </c>
      <c r="B74" s="234">
        <v>5481.2275083587165</v>
      </c>
      <c r="C74" s="235">
        <v>1755.8315862004622</v>
      </c>
      <c r="D74" s="225">
        <v>85.711968440138449</v>
      </c>
      <c r="E74" s="226">
        <v>4.3451038160744204</v>
      </c>
      <c r="F74" s="231"/>
      <c r="G74" s="231"/>
      <c r="H74" s="99"/>
      <c r="S74" s="8"/>
      <c r="T74" s="8"/>
    </row>
    <row r="75" spans="1:20" ht="16.5" thickBot="1" x14ac:dyDescent="0.3">
      <c r="A75" s="99"/>
      <c r="B75" s="99"/>
      <c r="C75" s="99"/>
      <c r="D75" s="99"/>
      <c r="E75" s="99"/>
      <c r="F75" s="99"/>
      <c r="G75" s="231"/>
      <c r="H75" s="99"/>
      <c r="S75" s="8"/>
      <c r="T75" s="8"/>
    </row>
    <row r="76" spans="1:20" ht="15.75" x14ac:dyDescent="0.25">
      <c r="A76" s="236" t="s">
        <v>49</v>
      </c>
      <c r="B76" s="210"/>
      <c r="C76" s="211" t="s">
        <v>50</v>
      </c>
      <c r="D76" s="212" t="s">
        <v>51</v>
      </c>
      <c r="E76" s="99"/>
      <c r="F76" s="99"/>
      <c r="G76" s="231"/>
      <c r="H76" s="99"/>
      <c r="S76" s="8"/>
      <c r="T76" s="8"/>
    </row>
    <row r="77" spans="1:20" ht="19.5" thickBot="1" x14ac:dyDescent="0.4">
      <c r="A77" s="213" t="s">
        <v>401</v>
      </c>
      <c r="B77" s="214" t="s">
        <v>52</v>
      </c>
      <c r="C77" s="215" t="s">
        <v>53</v>
      </c>
      <c r="D77" s="216" t="s">
        <v>53</v>
      </c>
      <c r="E77" s="99"/>
      <c r="F77" s="99"/>
      <c r="G77" s="99"/>
      <c r="H77" s="99"/>
    </row>
    <row r="78" spans="1:20" ht="15.75" x14ac:dyDescent="0.25">
      <c r="A78" s="206" t="str">
        <f>+A9</f>
        <v>Brot-misch</v>
      </c>
      <c r="B78" s="217">
        <v>7.0540827128999997</v>
      </c>
      <c r="C78" s="218">
        <v>6.3331516308999998</v>
      </c>
      <c r="D78" s="237">
        <v>0.72093109</v>
      </c>
      <c r="E78" s="99"/>
      <c r="F78" s="238"/>
      <c r="G78" s="238"/>
      <c r="H78" s="238"/>
      <c r="I78" s="8"/>
      <c r="J78" s="8"/>
    </row>
    <row r="79" spans="1:20" ht="14.25" customHeight="1" x14ac:dyDescent="0.25">
      <c r="A79" s="133" t="str">
        <f t="shared" ref="A79:A97" si="2">+A10</f>
        <v>Gemüse-frisch</v>
      </c>
      <c r="B79" s="221">
        <v>1.8363764641</v>
      </c>
      <c r="C79" s="222">
        <v>1.5249733486999999</v>
      </c>
      <c r="D79" s="239">
        <v>0.31140311399999998</v>
      </c>
      <c r="E79" s="99"/>
      <c r="F79" s="238"/>
      <c r="G79" s="238"/>
      <c r="H79" s="238"/>
      <c r="I79" s="8"/>
      <c r="J79" s="8"/>
    </row>
    <row r="80" spans="1:20" ht="15.75" x14ac:dyDescent="0.25">
      <c r="A80" s="133" t="str">
        <f t="shared" si="2"/>
        <v>Gemüse-Konserven</v>
      </c>
      <c r="B80" s="221">
        <v>5.6506931526999997</v>
      </c>
      <c r="C80" s="222">
        <v>5.1276264825000002</v>
      </c>
      <c r="D80" s="239">
        <v>0.52306666999999996</v>
      </c>
      <c r="E80" s="99"/>
      <c r="F80" s="238"/>
      <c r="G80" s="238"/>
      <c r="H80" s="238"/>
      <c r="I80" s="8"/>
      <c r="J80" s="8"/>
    </row>
    <row r="81" spans="1:10" ht="15.75" x14ac:dyDescent="0.25">
      <c r="A81" s="133" t="str">
        <f t="shared" si="2"/>
        <v>Gemüse-TK</v>
      </c>
      <c r="B81" s="221">
        <v>6.6581079251000004</v>
      </c>
      <c r="C81" s="222">
        <v>5.5095497934999997</v>
      </c>
      <c r="D81" s="239">
        <v>1.1485581300000001</v>
      </c>
      <c r="E81" s="99"/>
      <c r="F81" s="238"/>
      <c r="G81" s="238"/>
      <c r="H81" s="238"/>
      <c r="I81" s="8"/>
      <c r="J81" s="8"/>
    </row>
    <row r="82" spans="1:10" ht="15.75" x14ac:dyDescent="0.25">
      <c r="A82" s="133" t="str">
        <f t="shared" si="2"/>
        <v>Kartoffeln-frisch</v>
      </c>
      <c r="B82" s="221">
        <v>1.7900436134</v>
      </c>
      <c r="C82" s="222">
        <v>1.4930652138</v>
      </c>
      <c r="D82" s="239">
        <v>0.296978399</v>
      </c>
      <c r="E82" s="99"/>
      <c r="F82" s="238"/>
      <c r="G82" s="238"/>
      <c r="H82" s="238"/>
      <c r="I82" s="8"/>
      <c r="J82" s="8"/>
    </row>
    <row r="83" spans="1:10" ht="15.75" x14ac:dyDescent="0.25">
      <c r="A83" s="133" t="str">
        <f t="shared" si="2"/>
        <v>Kartoffeln-Pommes-TK</v>
      </c>
      <c r="B83" s="221">
        <v>11.583438117</v>
      </c>
      <c r="C83" s="222">
        <v>9.9470442384000002</v>
      </c>
      <c r="D83" s="239">
        <v>1.6363938821000001</v>
      </c>
      <c r="E83" s="99"/>
      <c r="F83" s="238"/>
      <c r="G83" s="238"/>
      <c r="H83" s="238"/>
      <c r="J83" s="8"/>
    </row>
    <row r="84" spans="1:10" ht="15.75" x14ac:dyDescent="0.25">
      <c r="A84" s="133" t="str">
        <f t="shared" si="2"/>
        <v>Kartoffel-Trockenprodukte</v>
      </c>
      <c r="B84" s="221">
        <v>49.024039909000003</v>
      </c>
      <c r="C84" s="222">
        <v>43.322247101000002</v>
      </c>
      <c r="D84" s="239">
        <v>5.7017928081000004</v>
      </c>
      <c r="E84" s="99"/>
      <c r="F84" s="238"/>
      <c r="G84" s="238"/>
      <c r="H84" s="238"/>
    </row>
    <row r="85" spans="1:10" ht="15.75" x14ac:dyDescent="0.25">
      <c r="A85" s="133" t="str">
        <f t="shared" si="2"/>
        <v>Tomaten-frisch</v>
      </c>
      <c r="B85" s="221">
        <v>6.4720459091000002</v>
      </c>
      <c r="C85" s="222">
        <v>6.2964416576</v>
      </c>
      <c r="D85" s="239">
        <v>0.17560424899999999</v>
      </c>
      <c r="E85" s="99"/>
      <c r="F85" s="238"/>
      <c r="G85" s="238"/>
      <c r="H85" s="238"/>
      <c r="I85" s="8"/>
      <c r="J85" s="8"/>
    </row>
    <row r="86" spans="1:10" ht="15.75" x14ac:dyDescent="0.25">
      <c r="A86" s="133" t="str">
        <f t="shared" si="2"/>
        <v>Bananen-importiert</v>
      </c>
      <c r="B86" s="221">
        <v>3.2262029931999998</v>
      </c>
      <c r="C86" s="222">
        <v>2.9781876077999998</v>
      </c>
      <c r="D86" s="239">
        <v>0.248015389</v>
      </c>
      <c r="E86" s="99"/>
      <c r="F86" s="238"/>
      <c r="G86" s="238"/>
      <c r="H86" s="238"/>
      <c r="I86" s="8"/>
      <c r="J86" s="8"/>
    </row>
    <row r="87" spans="1:10" ht="15.75" x14ac:dyDescent="0.25">
      <c r="A87" s="133" t="str">
        <f t="shared" si="2"/>
        <v>Orangen-importiert</v>
      </c>
      <c r="B87" s="221">
        <v>3.8928283718999999</v>
      </c>
      <c r="C87" s="222">
        <v>3.5096393255999998</v>
      </c>
      <c r="D87" s="239">
        <v>0.38318904300000001</v>
      </c>
      <c r="E87" s="99"/>
      <c r="F87" s="238"/>
      <c r="G87" s="238"/>
      <c r="H87" s="238"/>
      <c r="I87" s="8"/>
      <c r="J87" s="8"/>
    </row>
    <row r="88" spans="1:10" ht="15.75" x14ac:dyDescent="0.25">
      <c r="A88" s="133" t="str">
        <f t="shared" si="2"/>
        <v>Obst-frisch</v>
      </c>
      <c r="B88" s="221">
        <v>4.9433731999999999</v>
      </c>
      <c r="C88" s="222">
        <v>4.6274724280999999</v>
      </c>
      <c r="D88" s="239">
        <v>0.31590076699999997</v>
      </c>
      <c r="E88" s="99"/>
      <c r="F88" s="238"/>
      <c r="G88" s="238"/>
      <c r="H88" s="238"/>
      <c r="I88" s="8"/>
      <c r="J88" s="8"/>
    </row>
    <row r="89" spans="1:10" ht="15.75" x14ac:dyDescent="0.25">
      <c r="A89" s="133" t="str">
        <f t="shared" si="2"/>
        <v>Reis-importiert</v>
      </c>
      <c r="B89" s="221">
        <v>42.558200681000002</v>
      </c>
      <c r="C89" s="222">
        <v>42.029682866999998</v>
      </c>
      <c r="D89" s="239">
        <v>0.52851780999999998</v>
      </c>
      <c r="E89" s="99"/>
      <c r="F89" s="238"/>
      <c r="G89" s="238"/>
      <c r="H89" s="238"/>
      <c r="I89" s="8"/>
      <c r="J89" s="8"/>
    </row>
    <row r="90" spans="1:10" ht="15.75" x14ac:dyDescent="0.25">
      <c r="A90" s="133" t="str">
        <f t="shared" si="2"/>
        <v>Eier</v>
      </c>
      <c r="B90" s="221">
        <v>9.1060762964999995</v>
      </c>
      <c r="C90" s="222">
        <v>8.7428255797999999</v>
      </c>
      <c r="D90" s="239">
        <v>0.363250713</v>
      </c>
      <c r="E90" s="99"/>
      <c r="F90" s="238"/>
      <c r="G90" s="238"/>
      <c r="H90" s="238"/>
      <c r="I90" s="8"/>
      <c r="J90" s="8"/>
    </row>
    <row r="91" spans="1:10" ht="15.75" x14ac:dyDescent="0.25">
      <c r="A91" s="133" t="str">
        <f t="shared" si="2"/>
        <v>Milch</v>
      </c>
      <c r="B91" s="221">
        <v>8.1200679660000006</v>
      </c>
      <c r="C91" s="222">
        <v>7.5101356595000004</v>
      </c>
      <c r="D91" s="239">
        <v>0.60993231000000003</v>
      </c>
      <c r="E91" s="99"/>
      <c r="F91" s="238"/>
      <c r="G91" s="238"/>
      <c r="H91" s="238"/>
      <c r="I91" s="8"/>
      <c r="J91" s="8"/>
    </row>
    <row r="92" spans="1:10" ht="15.75" x14ac:dyDescent="0.25">
      <c r="A92" s="133" t="str">
        <f t="shared" si="2"/>
        <v>Butter</v>
      </c>
      <c r="B92" s="221">
        <v>71.874644012000005</v>
      </c>
      <c r="C92" s="222">
        <v>68.964815771000005</v>
      </c>
      <c r="D92" s="239">
        <v>2.9098282379000002</v>
      </c>
      <c r="E92" s="99"/>
      <c r="F92" s="238"/>
      <c r="G92" s="238"/>
      <c r="H92" s="238"/>
      <c r="J92" s="8"/>
    </row>
    <row r="93" spans="1:10" ht="15.75" x14ac:dyDescent="0.25">
      <c r="A93" s="133" t="str">
        <f t="shared" si="2"/>
        <v>Käse</v>
      </c>
      <c r="B93" s="221">
        <v>32.539342374</v>
      </c>
      <c r="C93" s="222">
        <v>30.289085858</v>
      </c>
      <c r="D93" s="239">
        <v>2.2502565205999998</v>
      </c>
      <c r="E93" s="99"/>
      <c r="F93" s="238"/>
      <c r="G93" s="238"/>
      <c r="H93" s="238"/>
      <c r="J93" s="8"/>
    </row>
    <row r="94" spans="1:10" ht="15.75" x14ac:dyDescent="0.25">
      <c r="A94" s="133" t="str">
        <f t="shared" si="2"/>
        <v>Wurst</v>
      </c>
      <c r="B94" s="221">
        <v>27.914071628999999</v>
      </c>
      <c r="C94" s="222">
        <v>25.947657076999999</v>
      </c>
      <c r="D94" s="239">
        <v>1.9664145528999999</v>
      </c>
      <c r="E94" s="99"/>
      <c r="F94" s="238"/>
      <c r="G94" s="238"/>
      <c r="H94" s="238"/>
      <c r="J94" s="8"/>
    </row>
    <row r="95" spans="1:10" ht="15.75" x14ac:dyDescent="0.25">
      <c r="A95" s="133" t="str">
        <f t="shared" si="2"/>
        <v>Masthähnchen-frisch</v>
      </c>
      <c r="B95" s="221">
        <v>34.510016227999998</v>
      </c>
      <c r="C95" s="222">
        <v>32.733350711</v>
      </c>
      <c r="D95" s="239">
        <v>1.7766655208</v>
      </c>
      <c r="E95" s="99"/>
      <c r="F95" s="238"/>
      <c r="G95" s="238"/>
      <c r="H95" s="238"/>
      <c r="J95" s="8"/>
    </row>
    <row r="96" spans="1:10" ht="15.75" x14ac:dyDescent="0.25">
      <c r="A96" s="133" t="str">
        <f t="shared" si="2"/>
        <v>Rindfleisch-frisch</v>
      </c>
      <c r="B96" s="221">
        <v>116.442612</v>
      </c>
      <c r="C96" s="222">
        <v>113.20091227</v>
      </c>
      <c r="D96" s="239">
        <v>3.2416997375000003</v>
      </c>
      <c r="E96" s="99"/>
      <c r="F96" s="238"/>
      <c r="G96" s="238"/>
      <c r="H96" s="238"/>
      <c r="J96" s="8"/>
    </row>
    <row r="97" spans="1:10" ht="16.5" thickBot="1" x14ac:dyDescent="0.3">
      <c r="A97" s="208" t="str">
        <f t="shared" si="2"/>
        <v>Schweinefleisch-frisch</v>
      </c>
      <c r="B97" s="224">
        <v>27.773013864999999</v>
      </c>
      <c r="C97" s="225">
        <v>25.496727242999999</v>
      </c>
      <c r="D97" s="240">
        <v>2.2762866266000001</v>
      </c>
      <c r="E97" s="99"/>
      <c r="F97" s="238"/>
      <c r="G97" s="238"/>
      <c r="H97" s="238"/>
      <c r="J97" s="8"/>
    </row>
    <row r="98" spans="1:10" ht="16.5" thickBot="1" x14ac:dyDescent="0.3">
      <c r="A98" s="99"/>
      <c r="B98" s="99"/>
      <c r="C98" s="99"/>
      <c r="D98" s="99"/>
      <c r="E98" s="99"/>
      <c r="F98" s="99"/>
      <c r="G98" s="99"/>
      <c r="H98" s="99"/>
    </row>
    <row r="99" spans="1:10" ht="15.75" x14ac:dyDescent="0.25">
      <c r="A99" s="241" t="s">
        <v>54</v>
      </c>
      <c r="B99" s="242"/>
      <c r="C99" s="99"/>
      <c r="D99" s="99"/>
      <c r="E99" s="99"/>
      <c r="F99" s="99"/>
      <c r="G99" s="99"/>
      <c r="H99" s="99"/>
    </row>
    <row r="100" spans="1:10" ht="16.5" thickBot="1" x14ac:dyDescent="0.3">
      <c r="A100" s="213" t="s">
        <v>55</v>
      </c>
      <c r="B100" s="243" t="s">
        <v>386</v>
      </c>
      <c r="C100" s="238"/>
      <c r="D100" s="99"/>
      <c r="E100" s="231"/>
      <c r="F100" s="231"/>
      <c r="G100" s="99"/>
      <c r="H100" s="99"/>
    </row>
    <row r="101" spans="1:10" ht="15.75" x14ac:dyDescent="0.25">
      <c r="A101" s="206" t="str">
        <f>+A9</f>
        <v>Brot-misch</v>
      </c>
      <c r="B101" s="244">
        <v>1.0754748041276903</v>
      </c>
      <c r="C101" s="99"/>
      <c r="D101" s="220"/>
      <c r="E101" s="99"/>
      <c r="F101" s="99"/>
      <c r="G101" s="99"/>
      <c r="H101" s="99"/>
    </row>
    <row r="102" spans="1:10" ht="14.25" customHeight="1" x14ac:dyDescent="0.25">
      <c r="A102" s="133" t="str">
        <f t="shared" ref="A102:A120" si="3">+A10</f>
        <v>Gemüse-frisch</v>
      </c>
      <c r="B102" s="245">
        <v>50.007541164677747</v>
      </c>
      <c r="C102" s="99"/>
      <c r="D102" s="220"/>
      <c r="E102" s="99"/>
      <c r="F102" s="99"/>
      <c r="G102" s="231"/>
      <c r="H102" s="231"/>
      <c r="I102" s="11"/>
    </row>
    <row r="103" spans="1:10" ht="15.75" x14ac:dyDescent="0.25">
      <c r="A103" s="133" t="str">
        <f t="shared" si="3"/>
        <v>Gemüse-Konserven</v>
      </c>
      <c r="B103" s="245">
        <v>71.43955918158909</v>
      </c>
      <c r="C103" s="99"/>
      <c r="D103" s="220"/>
      <c r="E103" s="99"/>
      <c r="F103" s="99"/>
      <c r="G103" s="99"/>
      <c r="H103" s="99"/>
    </row>
    <row r="104" spans="1:10" ht="15.75" x14ac:dyDescent="0.25">
      <c r="A104" s="133" t="str">
        <f t="shared" si="3"/>
        <v>Gemüse-TK</v>
      </c>
      <c r="B104" s="245">
        <v>80.667494135479444</v>
      </c>
      <c r="C104" s="99"/>
      <c r="D104" s="220"/>
      <c r="E104" s="99"/>
      <c r="F104" s="99"/>
      <c r="G104" s="99"/>
      <c r="H104" s="99"/>
    </row>
    <row r="105" spans="1:10" ht="15.75" x14ac:dyDescent="0.25">
      <c r="A105" s="133" t="str">
        <f t="shared" si="3"/>
        <v>Kartoffeln-frisch</v>
      </c>
      <c r="B105" s="245">
        <v>0.24432353495683626</v>
      </c>
      <c r="C105" s="99"/>
      <c r="D105" s="220"/>
      <c r="E105" s="99"/>
      <c r="F105" s="99"/>
      <c r="G105" s="99"/>
      <c r="H105" s="99"/>
    </row>
    <row r="106" spans="1:10" ht="15.75" x14ac:dyDescent="0.25">
      <c r="A106" s="133" t="str">
        <f t="shared" si="3"/>
        <v>Kartoffeln-Pommes-TK</v>
      </c>
      <c r="B106" s="245">
        <v>0.55964698787415768</v>
      </c>
      <c r="C106" s="99"/>
      <c r="D106" s="220"/>
      <c r="E106" s="99"/>
      <c r="F106" s="99"/>
      <c r="G106" s="99"/>
      <c r="H106" s="99"/>
    </row>
    <row r="107" spans="1:10" ht="15.75" x14ac:dyDescent="0.25">
      <c r="A107" s="133" t="str">
        <f t="shared" si="3"/>
        <v>Kartoffel-Trockenprodukte</v>
      </c>
      <c r="B107" s="245">
        <v>1.5037950257056942</v>
      </c>
      <c r="C107" s="99"/>
      <c r="D107" s="220"/>
      <c r="E107" s="99"/>
      <c r="F107" s="99"/>
      <c r="G107" s="99"/>
      <c r="H107" s="99"/>
    </row>
    <row r="108" spans="1:10" ht="15.75" x14ac:dyDescent="0.25">
      <c r="A108" s="133" t="str">
        <f t="shared" si="3"/>
        <v>Tomaten-frisch</v>
      </c>
      <c r="B108" s="245">
        <v>3.2704789579507704E-2</v>
      </c>
      <c r="C108" s="99"/>
      <c r="D108" s="220"/>
      <c r="E108" s="99"/>
      <c r="F108" s="99"/>
      <c r="G108" s="99"/>
      <c r="H108" s="99"/>
    </row>
    <row r="109" spans="1:10" ht="15.75" x14ac:dyDescent="0.25">
      <c r="A109" s="133" t="str">
        <f t="shared" si="3"/>
        <v>Bananen-importiert</v>
      </c>
      <c r="B109" s="245">
        <v>0.34160430101438721</v>
      </c>
      <c r="C109" s="99"/>
      <c r="D109" s="220"/>
      <c r="E109" s="99"/>
      <c r="F109" s="99"/>
      <c r="G109" s="99"/>
      <c r="H109" s="99"/>
    </row>
    <row r="110" spans="1:10" ht="15.75" x14ac:dyDescent="0.25">
      <c r="A110" s="133" t="str">
        <f t="shared" si="3"/>
        <v>Orangen-importiert</v>
      </c>
      <c r="B110" s="245">
        <v>0.33620980031251585</v>
      </c>
      <c r="C110" s="99"/>
      <c r="D110" s="220"/>
      <c r="E110" s="99"/>
      <c r="F110" s="99"/>
      <c r="G110" s="99"/>
      <c r="H110" s="99"/>
    </row>
    <row r="111" spans="1:10" ht="15.75" x14ac:dyDescent="0.25">
      <c r="A111" s="133" t="str">
        <f t="shared" si="3"/>
        <v>Obst-frisch</v>
      </c>
      <c r="B111" s="245">
        <v>100.00715401774053</v>
      </c>
      <c r="C111" s="99"/>
      <c r="D111" s="220"/>
      <c r="E111" s="99"/>
      <c r="F111" s="99"/>
      <c r="G111" s="99"/>
      <c r="H111" s="99"/>
    </row>
    <row r="112" spans="1:10" ht="15.75" x14ac:dyDescent="0.25">
      <c r="A112" s="133" t="str">
        <f t="shared" si="3"/>
        <v>Reis-importiert</v>
      </c>
      <c r="B112" s="245">
        <v>3.3423793003315456</v>
      </c>
      <c r="C112" s="99"/>
      <c r="D112" s="220"/>
      <c r="E112" s="99"/>
      <c r="F112" s="99"/>
      <c r="G112" s="99"/>
      <c r="H112" s="99"/>
    </row>
    <row r="113" spans="1:8" ht="15.75" x14ac:dyDescent="0.25">
      <c r="A113" s="133" t="str">
        <f t="shared" si="3"/>
        <v>Eier</v>
      </c>
      <c r="B113" s="245">
        <v>4.5007837026562303</v>
      </c>
      <c r="C113" s="99"/>
      <c r="D113" s="220"/>
      <c r="E113" s="99"/>
      <c r="F113" s="99"/>
      <c r="G113" s="99"/>
      <c r="H113" s="99"/>
    </row>
    <row r="114" spans="1:8" ht="15.75" x14ac:dyDescent="0.25">
      <c r="A114" s="133" t="str">
        <f t="shared" si="3"/>
        <v>Milch</v>
      </c>
      <c r="B114" s="245">
        <v>3.6699253506948666</v>
      </c>
      <c r="C114" s="99"/>
      <c r="D114" s="220"/>
      <c r="E114" s="99"/>
      <c r="F114" s="99"/>
      <c r="G114" s="99"/>
      <c r="H114" s="99"/>
    </row>
    <row r="115" spans="1:8" ht="15.75" x14ac:dyDescent="0.25">
      <c r="A115" s="133" t="str">
        <f t="shared" si="3"/>
        <v>Butter</v>
      </c>
      <c r="B115" s="245">
        <v>42.491309034783242</v>
      </c>
      <c r="C115" s="99"/>
      <c r="D115" s="220"/>
      <c r="E115" s="99"/>
      <c r="F115" s="99"/>
      <c r="G115" s="99"/>
      <c r="H115" s="99"/>
    </row>
    <row r="116" spans="1:8" ht="15.75" x14ac:dyDescent="0.25">
      <c r="A116" s="133" t="str">
        <f t="shared" si="3"/>
        <v>Käse</v>
      </c>
      <c r="B116" s="245">
        <v>14.186097941078616</v>
      </c>
      <c r="C116" s="99"/>
      <c r="D116" s="220"/>
      <c r="E116" s="99"/>
      <c r="F116" s="99"/>
      <c r="G116" s="99"/>
      <c r="H116" s="99"/>
    </row>
    <row r="117" spans="1:8" ht="15.75" x14ac:dyDescent="0.25">
      <c r="A117" s="133" t="str">
        <f t="shared" si="3"/>
        <v>Wurst</v>
      </c>
      <c r="B117" s="245">
        <v>7.4301036567101209</v>
      </c>
      <c r="C117" s="99"/>
      <c r="D117" s="220"/>
      <c r="E117" s="99"/>
      <c r="F117" s="99"/>
      <c r="G117" s="99"/>
      <c r="H117" s="99"/>
    </row>
    <row r="118" spans="1:8" ht="15.75" x14ac:dyDescent="0.25">
      <c r="A118" s="133" t="str">
        <f t="shared" si="3"/>
        <v>Masthähnchen-frisch</v>
      </c>
      <c r="B118" s="245">
        <v>10.150463358987661</v>
      </c>
      <c r="C118" s="99"/>
      <c r="D118" s="220"/>
      <c r="E118" s="99"/>
      <c r="F118" s="99"/>
      <c r="G118" s="99"/>
      <c r="H118" s="99"/>
    </row>
    <row r="119" spans="1:8" ht="15.75" x14ac:dyDescent="0.25">
      <c r="A119" s="133" t="str">
        <f t="shared" si="3"/>
        <v>Rindfleisch-frisch</v>
      </c>
      <c r="B119" s="245">
        <v>73.630664873677148</v>
      </c>
      <c r="C119" s="99"/>
      <c r="D119" s="220"/>
      <c r="E119" s="99"/>
      <c r="F119" s="99"/>
      <c r="G119" s="99"/>
      <c r="H119" s="99"/>
    </row>
    <row r="120" spans="1:8" ht="16.5" thickBot="1" x14ac:dyDescent="0.3">
      <c r="A120" s="208" t="str">
        <f t="shared" si="3"/>
        <v>Schweinefleisch-frisch</v>
      </c>
      <c r="B120" s="246">
        <v>7.5841692266472132</v>
      </c>
      <c r="C120" s="99"/>
      <c r="D120" s="220"/>
      <c r="E120" s="99"/>
      <c r="F120" s="99"/>
      <c r="G120" s="99"/>
      <c r="H120" s="99"/>
    </row>
    <row r="128" spans="1:8" ht="17.25" x14ac:dyDescent="0.25">
      <c r="A128" s="5"/>
    </row>
    <row r="129" spans="1:1" ht="17.25" x14ac:dyDescent="0.25">
      <c r="A129" s="5"/>
    </row>
    <row r="130" spans="1:1" ht="17.25" x14ac:dyDescent="0.25">
      <c r="A130" s="5"/>
    </row>
    <row r="131" spans="1:1" ht="17.25" x14ac:dyDescent="0.25">
      <c r="A131" s="5"/>
    </row>
  </sheetData>
  <mergeCells count="26">
    <mergeCell ref="B9:G9"/>
    <mergeCell ref="B3:G3"/>
    <mergeCell ref="B4:G4"/>
    <mergeCell ref="B5:G5"/>
    <mergeCell ref="B6:G6"/>
    <mergeCell ref="B8:G8"/>
    <mergeCell ref="B21:G21"/>
    <mergeCell ref="B10:G10"/>
    <mergeCell ref="B11:G11"/>
    <mergeCell ref="B12:G12"/>
    <mergeCell ref="B13:G13"/>
    <mergeCell ref="B14:G14"/>
    <mergeCell ref="B15:G15"/>
    <mergeCell ref="B16:G16"/>
    <mergeCell ref="B17:G17"/>
    <mergeCell ref="B18:G18"/>
    <mergeCell ref="B19:G19"/>
    <mergeCell ref="B20:G20"/>
    <mergeCell ref="B28:G28"/>
    <mergeCell ref="B29:G29"/>
    <mergeCell ref="B22:G22"/>
    <mergeCell ref="B23:G23"/>
    <mergeCell ref="B24:G24"/>
    <mergeCell ref="B25:G25"/>
    <mergeCell ref="B26:G26"/>
    <mergeCell ref="B27:G27"/>
  </mergeCells>
  <pageMargins left="0.78740157499999996" right="0.78740157499999996" top="0.984251969" bottom="0.984251969" header="0.4921259845" footer="0.492125984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indexed="42"/>
  </sheetPr>
  <dimension ref="A1:J21"/>
  <sheetViews>
    <sheetView workbookViewId="0">
      <selection activeCell="A24" sqref="A24"/>
    </sheetView>
  </sheetViews>
  <sheetFormatPr baseColWidth="10" defaultColWidth="11.42578125" defaultRowHeight="12.75" x14ac:dyDescent="0.2"/>
  <cols>
    <col min="1" max="1" width="16.85546875" style="98" customWidth="1"/>
    <col min="2" max="2" width="22.42578125" style="98" customWidth="1"/>
    <col min="3" max="3" width="5.140625" style="98" customWidth="1"/>
    <col min="4" max="4" width="14.42578125" style="98" customWidth="1"/>
    <col min="5" max="5" width="17.42578125" style="98" customWidth="1"/>
    <col min="6" max="6" width="11.42578125" style="98"/>
    <col min="7" max="7" width="16.140625" style="98" customWidth="1"/>
    <col min="8" max="8" width="37" style="98" customWidth="1"/>
    <col min="9" max="16384" width="11.42578125" style="98"/>
  </cols>
  <sheetData>
    <row r="1" spans="1:10" ht="15.75" customHeight="1" x14ac:dyDescent="0.3">
      <c r="A1" s="119" t="s">
        <v>205</v>
      </c>
      <c r="B1" s="119" t="str">
        <f>"GEMIS " &amp;Einführung!F3</f>
        <v>GEMIS Version 5.2</v>
      </c>
      <c r="D1" s="121" t="str">
        <f>+Einführung!H3</f>
        <v>Datenstand:</v>
      </c>
      <c r="E1" s="122">
        <f>+Einführung!I3</f>
        <v>45992</v>
      </c>
    </row>
    <row r="2" spans="1:10" ht="15.75" customHeight="1" x14ac:dyDescent="0.3">
      <c r="A2" s="101"/>
      <c r="B2" s="100"/>
      <c r="D2" s="117"/>
      <c r="E2" s="118"/>
    </row>
    <row r="3" spans="1:10" ht="15.75" x14ac:dyDescent="0.25">
      <c r="A3" s="102" t="s">
        <v>182</v>
      </c>
      <c r="B3" s="103"/>
      <c r="C3" s="103"/>
      <c r="D3" s="104"/>
      <c r="E3" s="104"/>
      <c r="F3" s="104"/>
      <c r="G3" s="104"/>
      <c r="H3" s="104"/>
      <c r="I3" s="104"/>
    </row>
    <row r="4" spans="1:10" ht="15.75" x14ac:dyDescent="0.25">
      <c r="A4" s="102"/>
      <c r="B4" s="103"/>
      <c r="C4" s="103"/>
      <c r="D4" s="104"/>
      <c r="E4" s="104"/>
      <c r="F4" s="104"/>
      <c r="G4" s="104"/>
      <c r="H4" s="104"/>
      <c r="I4" s="104"/>
    </row>
    <row r="5" spans="1:10" ht="15.75" x14ac:dyDescent="0.25">
      <c r="A5" s="105" t="s">
        <v>411</v>
      </c>
      <c r="B5" s="103"/>
      <c r="C5" s="103"/>
      <c r="D5" s="104"/>
      <c r="E5" s="104"/>
      <c r="F5" s="104"/>
      <c r="G5" s="104"/>
      <c r="H5" s="104"/>
      <c r="I5" s="104"/>
    </row>
    <row r="6" spans="1:10" ht="15.75" x14ac:dyDescent="0.25">
      <c r="A6" s="103" t="s">
        <v>25</v>
      </c>
      <c r="B6" s="103"/>
      <c r="C6" s="103"/>
      <c r="D6" s="104"/>
      <c r="E6" s="104"/>
      <c r="F6" s="104"/>
      <c r="G6" s="104"/>
      <c r="H6" s="104"/>
      <c r="I6" s="104"/>
    </row>
    <row r="7" spans="1:10" ht="15.75" x14ac:dyDescent="0.25">
      <c r="A7" s="103" t="s">
        <v>179</v>
      </c>
      <c r="B7" s="103"/>
      <c r="C7" s="103"/>
      <c r="D7" s="104"/>
      <c r="E7" s="104"/>
      <c r="F7" s="104"/>
      <c r="G7" s="104"/>
      <c r="H7" s="104"/>
      <c r="I7" s="104"/>
    </row>
    <row r="8" spans="1:10" ht="15.75" x14ac:dyDescent="0.25">
      <c r="A8" s="103" t="s">
        <v>26</v>
      </c>
      <c r="B8" s="103"/>
      <c r="C8" s="103"/>
      <c r="D8" s="104"/>
      <c r="E8" s="104"/>
      <c r="F8" s="104"/>
      <c r="G8" s="104"/>
      <c r="H8" s="104"/>
      <c r="I8" s="104"/>
    </row>
    <row r="9" spans="1:10" ht="15.75" x14ac:dyDescent="0.25">
      <c r="A9" s="103"/>
      <c r="B9" s="103"/>
      <c r="C9" s="103"/>
      <c r="D9" s="104"/>
      <c r="E9" s="104"/>
      <c r="F9" s="104"/>
      <c r="G9" s="104"/>
      <c r="H9" s="104"/>
      <c r="I9" s="104"/>
    </row>
    <row r="10" spans="1:10" ht="15.75" x14ac:dyDescent="0.25">
      <c r="A10" s="103" t="s">
        <v>412</v>
      </c>
      <c r="B10" s="103"/>
      <c r="C10" s="103"/>
      <c r="D10" s="104"/>
      <c r="E10" s="104"/>
      <c r="F10" s="104"/>
      <c r="G10" s="104"/>
      <c r="H10" s="104"/>
      <c r="I10" s="104"/>
    </row>
    <row r="11" spans="1:10" ht="15.75" x14ac:dyDescent="0.25">
      <c r="A11" s="103" t="s">
        <v>184</v>
      </c>
      <c r="B11" s="103"/>
      <c r="C11" s="103"/>
      <c r="D11" s="104"/>
      <c r="E11" s="104"/>
      <c r="F11" s="104"/>
      <c r="G11" s="104"/>
      <c r="H11" s="104"/>
      <c r="I11" s="104"/>
    </row>
    <row r="12" spans="1:10" ht="15.75" x14ac:dyDescent="0.25">
      <c r="A12" s="103" t="s">
        <v>183</v>
      </c>
      <c r="B12" s="103"/>
      <c r="C12" s="103"/>
      <c r="D12" s="104"/>
      <c r="E12" s="104"/>
      <c r="F12" s="104"/>
      <c r="G12" s="104"/>
      <c r="H12" s="104"/>
      <c r="I12" s="104"/>
    </row>
    <row r="13" spans="1:10" ht="15.75" x14ac:dyDescent="0.25">
      <c r="A13" s="103"/>
      <c r="B13" s="103"/>
      <c r="C13" s="103"/>
      <c r="D13" s="104"/>
      <c r="E13" s="104"/>
      <c r="F13" s="104"/>
      <c r="G13" s="104"/>
      <c r="H13" s="104"/>
      <c r="I13" s="104"/>
    </row>
    <row r="14" spans="1:10" ht="15.75" x14ac:dyDescent="0.25">
      <c r="A14" s="99" t="s">
        <v>27</v>
      </c>
      <c r="B14" s="99"/>
      <c r="C14" s="99"/>
      <c r="G14" s="116" t="s">
        <v>28</v>
      </c>
      <c r="J14" s="106"/>
    </row>
    <row r="15" spans="1:10" ht="15.75" x14ac:dyDescent="0.25">
      <c r="A15" s="99" t="s">
        <v>29</v>
      </c>
      <c r="B15" s="99"/>
      <c r="C15" s="99"/>
    </row>
    <row r="16" spans="1:10" ht="15.75" x14ac:dyDescent="0.25">
      <c r="A16" s="99" t="s">
        <v>180</v>
      </c>
      <c r="B16" s="99"/>
      <c r="C16" s="99"/>
    </row>
    <row r="17" spans="1:3" ht="15.75" x14ac:dyDescent="0.25">
      <c r="A17" s="99" t="s">
        <v>76</v>
      </c>
      <c r="B17" s="99"/>
      <c r="C17" s="99"/>
    </row>
    <row r="18" spans="1:3" ht="15.75" x14ac:dyDescent="0.25">
      <c r="A18" s="100" t="s">
        <v>181</v>
      </c>
      <c r="B18" s="99"/>
      <c r="C18" s="99"/>
    </row>
    <row r="19" spans="1:3" ht="15.75" x14ac:dyDescent="0.25">
      <c r="A19" s="99" t="s">
        <v>206</v>
      </c>
      <c r="B19" s="99"/>
      <c r="C19" s="99"/>
    </row>
    <row r="20" spans="1:3" ht="15.75" x14ac:dyDescent="0.25">
      <c r="A20" s="99" t="s">
        <v>207</v>
      </c>
      <c r="B20" s="120" t="s">
        <v>30</v>
      </c>
    </row>
    <row r="21" spans="1:3" ht="15.75" x14ac:dyDescent="0.25">
      <c r="A21" s="99"/>
      <c r="B21" s="99"/>
      <c r="C21" s="99"/>
    </row>
  </sheetData>
  <phoneticPr fontId="0" type="noConversion"/>
  <hyperlinks>
    <hyperlink ref="G14" r:id="rId1" display="http://www.gemis.de/" xr:uid="{00000000-0004-0000-0100-000000000000}"/>
    <hyperlink ref="B20" r:id="rId2" xr:uid="{00000000-0004-0000-0100-000001000000}"/>
  </hyperlinks>
  <pageMargins left="0.78740157499999996" right="0.78740157499999996" top="0.984251969" bottom="0.984251969" header="0.4921259845" footer="0.4921259845"/>
  <pageSetup paperSize="9" orientation="portrait" horizontalDpi="1200" verticalDpi="1200"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indexed="42"/>
  </sheetPr>
  <dimension ref="A1:O34"/>
  <sheetViews>
    <sheetView workbookViewId="0"/>
  </sheetViews>
  <sheetFormatPr baseColWidth="10" defaultColWidth="11.42578125" defaultRowHeight="18.75" x14ac:dyDescent="0.2"/>
  <cols>
    <col min="1" max="16384" width="11.42578125" style="107"/>
  </cols>
  <sheetData>
    <row r="1" spans="1:15" ht="21" x14ac:dyDescent="0.2">
      <c r="A1" s="127" t="s">
        <v>85</v>
      </c>
    </row>
    <row r="2" spans="1:15" x14ac:dyDescent="0.2">
      <c r="A2" s="108"/>
      <c r="B2" s="109"/>
      <c r="C2" s="109"/>
      <c r="D2" s="109"/>
      <c r="E2" s="109"/>
      <c r="F2" s="109"/>
      <c r="G2" s="109"/>
      <c r="H2" s="109"/>
      <c r="I2" s="109"/>
      <c r="J2" s="109"/>
      <c r="K2" s="109"/>
      <c r="L2" s="109"/>
    </row>
    <row r="3" spans="1:15" x14ac:dyDescent="0.2">
      <c r="A3" s="110" t="s">
        <v>185</v>
      </c>
      <c r="B3" s="110"/>
      <c r="C3" s="110"/>
      <c r="D3" s="110"/>
      <c r="E3" s="110"/>
      <c r="F3" s="110"/>
      <c r="G3" s="110"/>
      <c r="H3" s="110"/>
      <c r="I3" s="110"/>
      <c r="J3" s="110"/>
      <c r="K3" s="110"/>
      <c r="L3" s="110"/>
      <c r="M3" s="111"/>
      <c r="N3" s="111"/>
      <c r="O3" s="111"/>
    </row>
    <row r="4" spans="1:15" x14ac:dyDescent="0.2">
      <c r="A4" s="110" t="s">
        <v>186</v>
      </c>
      <c r="B4" s="110"/>
      <c r="C4" s="110"/>
      <c r="D4" s="110"/>
      <c r="E4" s="110"/>
      <c r="F4" s="110"/>
      <c r="G4" s="110"/>
      <c r="H4" s="110"/>
      <c r="I4" s="110"/>
      <c r="J4" s="110"/>
      <c r="K4" s="110"/>
      <c r="L4" s="110"/>
      <c r="M4" s="111"/>
      <c r="N4" s="111"/>
      <c r="O4" s="111"/>
    </row>
    <row r="5" spans="1:15" x14ac:dyDescent="0.2">
      <c r="A5" s="112" t="s">
        <v>200</v>
      </c>
      <c r="B5" s="110"/>
      <c r="C5" s="110"/>
      <c r="D5" s="110"/>
      <c r="E5" s="110"/>
      <c r="F5" s="110"/>
      <c r="G5" s="110"/>
      <c r="H5" s="110"/>
      <c r="I5" s="110"/>
      <c r="J5" s="110"/>
      <c r="K5" s="110"/>
      <c r="L5" s="110"/>
      <c r="M5" s="111"/>
      <c r="N5" s="111"/>
      <c r="O5" s="111"/>
    </row>
    <row r="6" spans="1:15" x14ac:dyDescent="0.2">
      <c r="A6" s="110" t="s">
        <v>199</v>
      </c>
      <c r="B6" s="110"/>
      <c r="C6" s="110"/>
      <c r="D6" s="110"/>
      <c r="E6" s="110"/>
      <c r="F6" s="110"/>
      <c r="G6" s="110"/>
      <c r="H6" s="110"/>
      <c r="I6" s="110"/>
      <c r="J6" s="110"/>
      <c r="K6" s="110"/>
      <c r="L6" s="110"/>
      <c r="M6" s="111"/>
      <c r="N6" s="111"/>
      <c r="O6" s="111"/>
    </row>
    <row r="7" spans="1:15" x14ac:dyDescent="0.2">
      <c r="A7" s="110" t="s">
        <v>187</v>
      </c>
      <c r="B7" s="110"/>
      <c r="C7" s="110"/>
      <c r="D7" s="110"/>
      <c r="E7" s="110"/>
      <c r="F7" s="110"/>
      <c r="G7" s="110"/>
      <c r="H7" s="110"/>
      <c r="I7" s="110"/>
      <c r="J7" s="110"/>
      <c r="K7" s="110"/>
      <c r="L7" s="110"/>
      <c r="M7" s="111"/>
      <c r="N7" s="111"/>
      <c r="O7" s="111"/>
    </row>
    <row r="8" spans="1:15" x14ac:dyDescent="0.2">
      <c r="A8" s="113" t="s">
        <v>86</v>
      </c>
      <c r="B8" s="110"/>
      <c r="C8" s="110"/>
      <c r="D8" s="110"/>
      <c r="E8" s="110"/>
      <c r="F8" s="110"/>
      <c r="G8" s="110"/>
      <c r="H8" s="110"/>
      <c r="I8" s="110"/>
      <c r="J8" s="110"/>
      <c r="K8" s="110"/>
      <c r="L8" s="110"/>
      <c r="M8" s="111"/>
      <c r="N8" s="111"/>
      <c r="O8" s="111"/>
    </row>
    <row r="9" spans="1:15" x14ac:dyDescent="0.2">
      <c r="A9" s="110" t="s">
        <v>109</v>
      </c>
      <c r="B9" s="110"/>
      <c r="C9" s="110"/>
      <c r="D9" s="110"/>
      <c r="E9" s="110"/>
      <c r="F9" s="110"/>
      <c r="G9" s="110"/>
      <c r="H9" s="110"/>
      <c r="I9" s="110"/>
      <c r="J9" s="110"/>
      <c r="K9" s="110"/>
      <c r="L9" s="110"/>
      <c r="M9" s="111"/>
      <c r="N9" s="111"/>
      <c r="O9" s="111"/>
    </row>
    <row r="10" spans="1:15" x14ac:dyDescent="0.2">
      <c r="A10" s="110" t="s">
        <v>110</v>
      </c>
      <c r="B10" s="110"/>
      <c r="C10" s="110"/>
      <c r="D10" s="110"/>
      <c r="E10" s="110"/>
      <c r="F10" s="110"/>
      <c r="G10" s="110"/>
      <c r="H10" s="110"/>
      <c r="I10" s="110"/>
      <c r="J10" s="110"/>
      <c r="K10" s="110"/>
      <c r="L10" s="110"/>
      <c r="M10" s="111"/>
      <c r="N10" s="111"/>
      <c r="O10" s="111"/>
    </row>
    <row r="11" spans="1:15" x14ac:dyDescent="0.2">
      <c r="A11" s="110" t="s">
        <v>111</v>
      </c>
      <c r="B11" s="110"/>
      <c r="C11" s="110"/>
      <c r="D11" s="110"/>
      <c r="E11" s="110"/>
      <c r="F11" s="110"/>
      <c r="G11" s="110"/>
      <c r="H11" s="110"/>
      <c r="I11" s="110"/>
      <c r="J11" s="110"/>
      <c r="K11" s="110"/>
      <c r="L11" s="110"/>
      <c r="M11" s="111"/>
      <c r="N11" s="111"/>
      <c r="O11" s="111"/>
    </row>
    <row r="12" spans="1:15" x14ac:dyDescent="0.2">
      <c r="A12" s="110" t="s">
        <v>112</v>
      </c>
      <c r="B12" s="110"/>
      <c r="C12" s="110"/>
      <c r="D12" s="110"/>
      <c r="E12" s="110"/>
      <c r="F12" s="110"/>
      <c r="G12" s="110"/>
      <c r="H12" s="110"/>
      <c r="I12" s="110"/>
      <c r="J12" s="110"/>
      <c r="K12" s="110"/>
      <c r="L12" s="110"/>
      <c r="M12" s="111"/>
      <c r="N12" s="111"/>
      <c r="O12" s="111"/>
    </row>
    <row r="13" spans="1:15" x14ac:dyDescent="0.2">
      <c r="A13" s="110"/>
      <c r="B13" s="110"/>
      <c r="C13" s="110"/>
      <c r="D13" s="110"/>
      <c r="E13" s="110"/>
      <c r="F13" s="110"/>
      <c r="G13" s="110"/>
      <c r="H13" s="110"/>
      <c r="I13" s="110"/>
      <c r="J13" s="110"/>
      <c r="K13" s="110"/>
      <c r="L13" s="110"/>
      <c r="M13" s="111"/>
      <c r="N13" s="111"/>
      <c r="O13" s="111"/>
    </row>
    <row r="14" spans="1:15" x14ac:dyDescent="0.2">
      <c r="A14" s="110" t="s">
        <v>188</v>
      </c>
      <c r="B14" s="110"/>
      <c r="C14" s="110"/>
      <c r="D14" s="110"/>
      <c r="E14" s="110"/>
      <c r="F14" s="110"/>
      <c r="G14" s="110"/>
      <c r="H14" s="110"/>
      <c r="I14" s="110"/>
      <c r="J14" s="110"/>
      <c r="K14" s="110"/>
      <c r="L14" s="110"/>
      <c r="M14" s="111"/>
      <c r="N14" s="111"/>
      <c r="O14" s="111"/>
    </row>
    <row r="15" spans="1:15" x14ac:dyDescent="0.2">
      <c r="A15" s="110" t="s">
        <v>189</v>
      </c>
      <c r="B15" s="110"/>
      <c r="C15" s="110"/>
      <c r="D15" s="110"/>
      <c r="E15" s="110"/>
      <c r="F15" s="110"/>
      <c r="G15" s="110"/>
      <c r="H15" s="110"/>
      <c r="I15" s="110"/>
      <c r="J15" s="110"/>
      <c r="K15" s="110"/>
      <c r="L15" s="110"/>
      <c r="M15" s="111"/>
      <c r="N15" s="111"/>
      <c r="O15" s="111"/>
    </row>
    <row r="16" spans="1:15" x14ac:dyDescent="0.2">
      <c r="A16" s="110" t="s">
        <v>190</v>
      </c>
      <c r="B16" s="110"/>
      <c r="C16" s="110"/>
      <c r="D16" s="110"/>
      <c r="E16" s="110"/>
      <c r="F16" s="110"/>
      <c r="G16" s="110"/>
      <c r="H16" s="110"/>
      <c r="I16" s="110"/>
      <c r="J16" s="110"/>
      <c r="K16" s="110"/>
      <c r="L16" s="110"/>
      <c r="M16" s="111"/>
      <c r="N16" s="111"/>
      <c r="O16" s="111"/>
    </row>
    <row r="17" spans="1:15" x14ac:dyDescent="0.2">
      <c r="A17" s="110" t="s">
        <v>113</v>
      </c>
      <c r="B17" s="110"/>
      <c r="C17" s="110"/>
      <c r="D17" s="110"/>
      <c r="E17" s="110"/>
      <c r="F17" s="110"/>
      <c r="G17" s="110"/>
      <c r="H17" s="110"/>
      <c r="I17" s="110"/>
      <c r="J17" s="110"/>
      <c r="K17" s="110"/>
      <c r="L17" s="110"/>
      <c r="M17" s="111"/>
      <c r="N17" s="111"/>
      <c r="O17" s="111"/>
    </row>
    <row r="18" spans="1:15" x14ac:dyDescent="0.2">
      <c r="A18" s="110"/>
      <c r="B18" s="110"/>
      <c r="C18" s="110"/>
      <c r="D18" s="110"/>
      <c r="E18" s="110"/>
      <c r="F18" s="110"/>
      <c r="G18" s="110"/>
      <c r="H18" s="110"/>
      <c r="I18" s="110"/>
      <c r="J18" s="110"/>
      <c r="K18" s="110"/>
      <c r="L18" s="110"/>
      <c r="M18" s="111"/>
      <c r="N18" s="111"/>
      <c r="O18" s="111"/>
    </row>
    <row r="19" spans="1:15" x14ac:dyDescent="0.2">
      <c r="A19" s="113" t="s">
        <v>114</v>
      </c>
      <c r="B19" s="110"/>
      <c r="C19" s="110"/>
      <c r="D19" s="110"/>
      <c r="E19" s="110"/>
      <c r="F19" s="110"/>
      <c r="G19" s="110"/>
      <c r="H19" s="110"/>
      <c r="I19" s="110"/>
      <c r="J19" s="110"/>
      <c r="K19" s="110"/>
      <c r="L19" s="110"/>
      <c r="M19" s="111"/>
      <c r="N19" s="111"/>
      <c r="O19" s="111"/>
    </row>
    <row r="20" spans="1:15" x14ac:dyDescent="0.2">
      <c r="A20" s="110" t="s">
        <v>191</v>
      </c>
      <c r="B20" s="110"/>
      <c r="C20" s="110"/>
      <c r="D20" s="110"/>
      <c r="E20" s="110"/>
      <c r="F20" s="110"/>
      <c r="G20" s="110"/>
      <c r="H20" s="110"/>
      <c r="I20" s="110"/>
      <c r="J20" s="110"/>
      <c r="K20" s="110"/>
      <c r="L20" s="110"/>
      <c r="M20" s="111"/>
      <c r="N20" s="111"/>
      <c r="O20" s="111"/>
    </row>
    <row r="21" spans="1:15" x14ac:dyDescent="0.2">
      <c r="A21" s="110" t="s">
        <v>192</v>
      </c>
      <c r="B21" s="110"/>
      <c r="C21" s="110"/>
      <c r="D21" s="110"/>
      <c r="E21" s="110"/>
      <c r="F21" s="110"/>
      <c r="G21" s="110"/>
      <c r="H21" s="110"/>
      <c r="I21" s="110"/>
      <c r="J21" s="110"/>
      <c r="K21" s="110"/>
      <c r="L21" s="110"/>
      <c r="M21" s="111"/>
      <c r="N21" s="111"/>
      <c r="O21" s="111"/>
    </row>
    <row r="22" spans="1:15" x14ac:dyDescent="0.2">
      <c r="A22" s="110" t="s">
        <v>193</v>
      </c>
      <c r="B22" s="110"/>
      <c r="C22" s="110"/>
      <c r="D22" s="110"/>
      <c r="E22" s="110"/>
      <c r="F22" s="110"/>
      <c r="G22" s="110"/>
      <c r="H22" s="110"/>
      <c r="I22" s="110"/>
      <c r="J22" s="110"/>
      <c r="K22" s="110"/>
      <c r="L22" s="110"/>
      <c r="M22" s="111"/>
      <c r="N22" s="111"/>
      <c r="O22" s="111"/>
    </row>
    <row r="23" spans="1:15" x14ac:dyDescent="0.2">
      <c r="A23" s="110" t="s">
        <v>194</v>
      </c>
      <c r="B23" s="110"/>
      <c r="C23" s="110"/>
      <c r="D23" s="110"/>
      <c r="E23" s="110"/>
      <c r="F23" s="110"/>
      <c r="G23" s="110"/>
      <c r="H23" s="110"/>
      <c r="I23" s="110"/>
      <c r="J23" s="110"/>
      <c r="K23" s="110"/>
      <c r="L23" s="110"/>
      <c r="M23" s="111"/>
      <c r="N23" s="111"/>
      <c r="O23" s="111"/>
    </row>
    <row r="24" spans="1:15" x14ac:dyDescent="0.2">
      <c r="A24" s="110" t="s">
        <v>195</v>
      </c>
      <c r="B24" s="110"/>
      <c r="C24" s="110"/>
      <c r="D24" s="110"/>
      <c r="E24" s="110"/>
      <c r="F24" s="110"/>
      <c r="G24" s="110"/>
      <c r="H24" s="110"/>
      <c r="I24" s="110"/>
      <c r="J24" s="110"/>
      <c r="K24" s="110"/>
      <c r="L24" s="110"/>
      <c r="M24" s="111"/>
      <c r="N24" s="111"/>
      <c r="O24" s="111"/>
    </row>
    <row r="25" spans="1:15" x14ac:dyDescent="0.2">
      <c r="A25" s="110" t="s">
        <v>196</v>
      </c>
      <c r="B25" s="110"/>
      <c r="C25" s="110"/>
      <c r="D25" s="110"/>
      <c r="E25" s="110"/>
      <c r="F25" s="110"/>
      <c r="G25" s="110"/>
      <c r="H25" s="110"/>
      <c r="I25" s="110"/>
      <c r="J25" s="110"/>
      <c r="K25" s="110"/>
      <c r="L25" s="110"/>
      <c r="M25" s="111"/>
      <c r="N25" s="111"/>
      <c r="O25" s="111"/>
    </row>
    <row r="26" spans="1:15" x14ac:dyDescent="0.2">
      <c r="A26" s="110"/>
      <c r="B26" s="110"/>
      <c r="C26" s="110"/>
      <c r="D26" s="110"/>
      <c r="E26" s="110"/>
      <c r="F26" s="110"/>
      <c r="G26" s="110"/>
      <c r="H26" s="110"/>
      <c r="I26" s="110"/>
      <c r="J26" s="110"/>
      <c r="K26" s="110"/>
      <c r="L26" s="110"/>
      <c r="M26" s="111"/>
      <c r="N26" s="111"/>
      <c r="O26" s="111"/>
    </row>
    <row r="27" spans="1:15" x14ac:dyDescent="0.2">
      <c r="A27" s="110" t="s">
        <v>115</v>
      </c>
      <c r="B27" s="110"/>
      <c r="C27" s="110"/>
      <c r="D27" s="110"/>
      <c r="E27" s="110"/>
      <c r="F27" s="110"/>
      <c r="G27" s="110"/>
      <c r="H27" s="110"/>
      <c r="I27" s="110"/>
      <c r="J27" s="110"/>
      <c r="K27" s="110"/>
      <c r="L27" s="110"/>
      <c r="M27" s="111"/>
      <c r="N27" s="111"/>
      <c r="O27" s="111"/>
    </row>
    <row r="28" spans="1:15" x14ac:dyDescent="0.2">
      <c r="A28" s="110" t="s">
        <v>116</v>
      </c>
      <c r="B28" s="110"/>
      <c r="C28" s="110"/>
      <c r="D28" s="110"/>
      <c r="E28" s="110"/>
      <c r="F28" s="110"/>
      <c r="G28" s="110"/>
      <c r="H28" s="110"/>
      <c r="I28" s="110"/>
      <c r="J28" s="110"/>
      <c r="K28" s="110"/>
      <c r="L28" s="110"/>
      <c r="M28" s="111"/>
      <c r="N28" s="111"/>
      <c r="O28" s="111"/>
    </row>
    <row r="29" spans="1:15" x14ac:dyDescent="0.2">
      <c r="A29" s="110" t="s">
        <v>117</v>
      </c>
      <c r="B29" s="110"/>
      <c r="C29" s="110"/>
      <c r="D29" s="110"/>
      <c r="E29" s="110"/>
      <c r="F29" s="110"/>
      <c r="G29" s="110"/>
      <c r="H29" s="110"/>
      <c r="I29" s="110"/>
      <c r="J29" s="110"/>
      <c r="K29" s="110"/>
      <c r="L29" s="110"/>
      <c r="M29" s="111"/>
      <c r="N29" s="111"/>
      <c r="O29" s="111"/>
    </row>
    <row r="30" spans="1:15" x14ac:dyDescent="0.2">
      <c r="A30" s="110" t="s">
        <v>197</v>
      </c>
      <c r="B30" s="110"/>
      <c r="C30" s="110"/>
      <c r="D30" s="110"/>
      <c r="E30" s="110"/>
      <c r="F30" s="110"/>
      <c r="G30" s="110"/>
      <c r="H30" s="110"/>
      <c r="I30" s="110"/>
      <c r="J30" s="110"/>
      <c r="K30" s="110"/>
      <c r="L30" s="110"/>
      <c r="M30" s="111"/>
      <c r="N30" s="111"/>
      <c r="O30" s="111"/>
    </row>
    <row r="31" spans="1:15" x14ac:dyDescent="0.2">
      <c r="A31" s="110" t="s">
        <v>23</v>
      </c>
      <c r="B31" s="110"/>
      <c r="C31" s="110"/>
      <c r="D31" s="110"/>
      <c r="E31" s="110"/>
      <c r="F31" s="110"/>
      <c r="G31" s="110"/>
      <c r="H31" s="110"/>
      <c r="I31" s="110"/>
      <c r="J31" s="110"/>
      <c r="K31" s="110"/>
      <c r="L31" s="110"/>
      <c r="M31" s="111"/>
      <c r="N31" s="111"/>
      <c r="O31" s="111"/>
    </row>
    <row r="32" spans="1:15" x14ac:dyDescent="0.2">
      <c r="A32" s="111"/>
      <c r="B32" s="111"/>
      <c r="C32" s="111"/>
      <c r="D32" s="111"/>
      <c r="E32" s="111"/>
      <c r="F32" s="111"/>
      <c r="G32" s="111"/>
      <c r="H32" s="111"/>
      <c r="I32" s="111"/>
      <c r="J32" s="111"/>
      <c r="K32" s="111"/>
      <c r="L32" s="111"/>
      <c r="M32" s="111"/>
      <c r="N32" s="111"/>
      <c r="O32" s="111"/>
    </row>
    <row r="33" spans="1:15" x14ac:dyDescent="0.2">
      <c r="A33" s="111" t="s">
        <v>24</v>
      </c>
      <c r="B33" s="111"/>
      <c r="C33" s="111"/>
      <c r="D33" s="111"/>
      <c r="E33" s="111"/>
      <c r="F33" s="111"/>
      <c r="G33" s="111"/>
      <c r="H33" s="111"/>
      <c r="I33" s="111"/>
      <c r="J33" s="111"/>
      <c r="K33" s="111"/>
      <c r="L33" s="111"/>
      <c r="M33" s="111"/>
      <c r="N33" s="111"/>
      <c r="O33" s="111"/>
    </row>
    <row r="34" spans="1:15" x14ac:dyDescent="0.2">
      <c r="A34" s="111" t="s">
        <v>198</v>
      </c>
      <c r="B34" s="111"/>
      <c r="C34" s="111"/>
      <c r="D34" s="111"/>
      <c r="E34" s="111"/>
      <c r="F34" s="111"/>
      <c r="G34" s="111"/>
      <c r="H34" s="111"/>
      <c r="I34" s="111"/>
      <c r="J34" s="111"/>
      <c r="K34" s="111"/>
      <c r="L34" s="111"/>
      <c r="M34" s="111"/>
      <c r="N34" s="111"/>
      <c r="O34" s="111"/>
    </row>
  </sheetData>
  <phoneticPr fontId="0" type="noConversion"/>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indexed="42"/>
  </sheetPr>
  <dimension ref="A1:K19"/>
  <sheetViews>
    <sheetView workbookViewId="0"/>
  </sheetViews>
  <sheetFormatPr baseColWidth="10" defaultColWidth="11.42578125" defaultRowHeight="12.75" x14ac:dyDescent="0.2"/>
  <cols>
    <col min="1" max="1" width="149.5703125" style="98" customWidth="1"/>
    <col min="2" max="16384" width="11.42578125" style="98"/>
  </cols>
  <sheetData>
    <row r="1" spans="1:11" ht="18.75" x14ac:dyDescent="0.3">
      <c r="A1" s="119" t="s">
        <v>106</v>
      </c>
    </row>
    <row r="3" spans="1:11" ht="15.75" x14ac:dyDescent="0.25">
      <c r="A3" s="114" t="s">
        <v>107</v>
      </c>
      <c r="B3" s="104"/>
      <c r="C3" s="104"/>
      <c r="D3" s="104"/>
      <c r="E3" s="104"/>
      <c r="F3" s="104"/>
      <c r="G3" s="104"/>
      <c r="H3" s="104"/>
      <c r="I3" s="104"/>
      <c r="J3" s="104"/>
      <c r="K3" s="104"/>
    </row>
    <row r="4" spans="1:11" s="99" customFormat="1" ht="15.75" x14ac:dyDescent="0.25">
      <c r="A4" s="103" t="s">
        <v>213</v>
      </c>
      <c r="B4" s="103"/>
      <c r="C4" s="103"/>
      <c r="D4" s="103"/>
      <c r="E4" s="103"/>
      <c r="F4" s="103"/>
      <c r="G4" s="103"/>
      <c r="H4" s="103"/>
      <c r="I4" s="103"/>
      <c r="J4" s="103"/>
      <c r="K4" s="103"/>
    </row>
    <row r="5" spans="1:11" s="99" customFormat="1" ht="15.75" x14ac:dyDescent="0.25">
      <c r="A5" s="103" t="s">
        <v>221</v>
      </c>
      <c r="B5" s="103"/>
      <c r="C5" s="103"/>
      <c r="D5" s="103"/>
      <c r="E5" s="103"/>
      <c r="F5" s="103"/>
      <c r="G5" s="103"/>
      <c r="H5" s="103"/>
      <c r="I5" s="103"/>
      <c r="J5" s="103"/>
      <c r="K5" s="103"/>
    </row>
    <row r="6" spans="1:11" s="99" customFormat="1" ht="15.75" x14ac:dyDescent="0.25">
      <c r="A6" s="103"/>
      <c r="B6" s="103"/>
      <c r="C6" s="103"/>
      <c r="D6" s="103"/>
      <c r="E6" s="103"/>
      <c r="F6" s="103"/>
      <c r="G6" s="103"/>
      <c r="H6" s="103"/>
      <c r="I6" s="103"/>
      <c r="J6" s="103"/>
      <c r="K6" s="103"/>
    </row>
    <row r="7" spans="1:11" s="99" customFormat="1" ht="15.75" x14ac:dyDescent="0.25">
      <c r="A7" s="103" t="s">
        <v>214</v>
      </c>
      <c r="B7" s="103"/>
      <c r="C7" s="103"/>
      <c r="D7" s="103"/>
      <c r="E7" s="103"/>
      <c r="F7" s="103"/>
      <c r="G7" s="103"/>
      <c r="H7" s="103"/>
      <c r="I7" s="103"/>
      <c r="J7" s="103"/>
      <c r="K7" s="103"/>
    </row>
    <row r="8" spans="1:11" s="99" customFormat="1" ht="15.75" x14ac:dyDescent="0.25">
      <c r="A8" s="103" t="s">
        <v>215</v>
      </c>
      <c r="B8" s="103"/>
      <c r="C8" s="103"/>
      <c r="D8" s="103"/>
      <c r="E8" s="103"/>
      <c r="F8" s="103"/>
      <c r="G8" s="103"/>
      <c r="H8" s="103"/>
      <c r="I8" s="103"/>
      <c r="J8" s="103"/>
      <c r="K8" s="103"/>
    </row>
    <row r="9" spans="1:11" s="99" customFormat="1" ht="15.75" x14ac:dyDescent="0.25">
      <c r="A9" s="102" t="s">
        <v>222</v>
      </c>
      <c r="B9" s="103"/>
      <c r="C9" s="103"/>
      <c r="D9" s="103"/>
      <c r="E9" s="103"/>
      <c r="F9" s="103"/>
      <c r="G9" s="103"/>
      <c r="H9" s="103"/>
      <c r="I9" s="103"/>
      <c r="J9" s="103"/>
      <c r="K9" s="103"/>
    </row>
    <row r="10" spans="1:11" s="99" customFormat="1" ht="15.75" x14ac:dyDescent="0.25">
      <c r="A10" s="102"/>
      <c r="B10" s="103"/>
      <c r="C10" s="103"/>
      <c r="D10" s="103"/>
      <c r="E10" s="103"/>
      <c r="F10" s="103"/>
      <c r="G10" s="103"/>
      <c r="H10" s="103"/>
      <c r="I10" s="103"/>
      <c r="J10" s="103"/>
      <c r="K10" s="103"/>
    </row>
    <row r="11" spans="1:11" s="99" customFormat="1" ht="15.75" x14ac:dyDescent="0.25">
      <c r="A11" s="99" t="s">
        <v>217</v>
      </c>
    </row>
    <row r="12" spans="1:11" s="99" customFormat="1" ht="15.75" x14ac:dyDescent="0.25">
      <c r="A12" s="99" t="s">
        <v>216</v>
      </c>
    </row>
    <row r="13" spans="1:11" x14ac:dyDescent="0.2">
      <c r="A13" s="104"/>
      <c r="B13" s="104"/>
      <c r="C13" s="104"/>
      <c r="D13" s="104"/>
      <c r="E13" s="104"/>
    </row>
    <row r="14" spans="1:11" ht="15.75" x14ac:dyDescent="0.25">
      <c r="A14" s="114" t="s">
        <v>108</v>
      </c>
    </row>
    <row r="15" spans="1:11" ht="15.75" x14ac:dyDescent="0.25">
      <c r="A15" s="103" t="s">
        <v>218</v>
      </c>
    </row>
    <row r="16" spans="1:11" ht="15.75" x14ac:dyDescent="0.25">
      <c r="A16" s="103" t="s">
        <v>220</v>
      </c>
    </row>
    <row r="17" spans="1:1" ht="15.75" x14ac:dyDescent="0.25">
      <c r="A17" s="103" t="s">
        <v>219</v>
      </c>
    </row>
    <row r="18" spans="1:1" ht="15.75" x14ac:dyDescent="0.25">
      <c r="A18" s="103"/>
    </row>
    <row r="19" spans="1:1" x14ac:dyDescent="0.2">
      <c r="A19" s="104"/>
    </row>
  </sheetData>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tabColor indexed="52"/>
  </sheetPr>
  <dimension ref="A1:T137"/>
  <sheetViews>
    <sheetView workbookViewId="0">
      <selection activeCell="A3" sqref="A3"/>
    </sheetView>
  </sheetViews>
  <sheetFormatPr baseColWidth="10" defaultColWidth="11.42578125" defaultRowHeight="12.75" x14ac:dyDescent="0.2"/>
  <cols>
    <col min="1" max="1" width="39.85546875" customWidth="1"/>
    <col min="2" max="2" width="18.140625" customWidth="1"/>
    <col min="3" max="3" width="15.5703125" customWidth="1"/>
    <col min="4" max="4" width="16" customWidth="1"/>
    <col min="5" max="5" width="13.5703125" customWidth="1"/>
    <col min="6" max="6" width="14.42578125" customWidth="1"/>
    <col min="7" max="7" width="12.85546875" customWidth="1"/>
    <col min="8" max="9" width="11.5703125" bestFit="1" customWidth="1"/>
    <col min="10" max="10" width="6.140625" customWidth="1"/>
    <col min="11" max="11" width="7.85546875" customWidth="1"/>
    <col min="12" max="12" width="9.5703125" customWidth="1"/>
    <col min="13" max="13" width="7.42578125" customWidth="1"/>
    <col min="14" max="14" width="7.5703125" customWidth="1"/>
    <col min="15" max="15" width="5.5703125" customWidth="1"/>
    <col min="16" max="16" width="6" customWidth="1"/>
    <col min="17" max="17" width="6.42578125" customWidth="1"/>
  </cols>
  <sheetData>
    <row r="1" spans="1:13" ht="15.75" customHeight="1" x14ac:dyDescent="0.25">
      <c r="A1" s="123" t="str">
        <f>"Ergebnisse aus GEMIS "&amp;Einführung!F3</f>
        <v>Ergebnisse aus GEMIS Version 5.2</v>
      </c>
      <c r="B1" s="2"/>
      <c r="C1" s="4" t="s">
        <v>105</v>
      </c>
      <c r="D1" s="2"/>
      <c r="E1" s="2"/>
      <c r="F1" s="2"/>
      <c r="G1" s="2"/>
    </row>
    <row r="2" spans="1:13" x14ac:dyDescent="0.2">
      <c r="A2" s="1"/>
      <c r="B2" s="2"/>
      <c r="C2" s="2"/>
      <c r="D2" s="2"/>
      <c r="E2" s="2"/>
      <c r="F2" s="2"/>
      <c r="G2" s="2"/>
    </row>
    <row r="3" spans="1:13" ht="15" x14ac:dyDescent="0.25">
      <c r="A3" s="134" t="s">
        <v>31</v>
      </c>
      <c r="B3" s="320" t="s">
        <v>319</v>
      </c>
      <c r="C3" s="321"/>
      <c r="D3" s="321"/>
      <c r="E3" s="321"/>
      <c r="F3" s="321"/>
      <c r="G3" s="322"/>
    </row>
    <row r="4" spans="1:13" ht="52.5" customHeight="1" x14ac:dyDescent="0.2">
      <c r="A4" s="172" t="s">
        <v>32</v>
      </c>
      <c r="B4" s="335" t="s">
        <v>58</v>
      </c>
      <c r="C4" s="336"/>
      <c r="D4" s="336"/>
      <c r="E4" s="336"/>
      <c r="F4" s="336"/>
      <c r="G4" s="337"/>
    </row>
    <row r="5" spans="1:13" ht="15" x14ac:dyDescent="0.25">
      <c r="A5" s="183" t="s">
        <v>33</v>
      </c>
      <c r="B5" s="323" t="s">
        <v>34</v>
      </c>
      <c r="C5" s="324"/>
      <c r="D5" s="324"/>
      <c r="E5" s="324"/>
      <c r="F5" s="324"/>
      <c r="G5" s="325"/>
    </row>
    <row r="6" spans="1:13" ht="17.25" customHeight="1" x14ac:dyDescent="0.25">
      <c r="A6" s="184"/>
      <c r="B6" s="326" t="s">
        <v>377</v>
      </c>
      <c r="C6" s="327"/>
      <c r="D6" s="327"/>
      <c r="E6" s="327"/>
      <c r="F6" s="327"/>
      <c r="G6" s="328"/>
      <c r="H6" s="3"/>
      <c r="J6" s="5"/>
    </row>
    <row r="7" spans="1:13" ht="15.75" thickBot="1" x14ac:dyDescent="0.3">
      <c r="A7" s="141"/>
      <c r="B7" s="142"/>
      <c r="C7" s="141"/>
      <c r="D7" s="141"/>
      <c r="E7" s="141"/>
      <c r="F7" s="141"/>
      <c r="G7" s="141"/>
      <c r="H7" s="3"/>
      <c r="J7" s="3"/>
    </row>
    <row r="8" spans="1:13" ht="15.75" thickBot="1" x14ac:dyDescent="0.3">
      <c r="A8" s="185" t="s">
        <v>35</v>
      </c>
      <c r="B8" s="329" t="s">
        <v>36</v>
      </c>
      <c r="C8" s="330"/>
      <c r="D8" s="330"/>
      <c r="E8" s="330"/>
      <c r="F8" s="330"/>
      <c r="G8" s="331"/>
      <c r="H8" s="65" t="s">
        <v>37</v>
      </c>
      <c r="K8" s="130"/>
    </row>
    <row r="9" spans="1:13" ht="18.75" x14ac:dyDescent="0.35">
      <c r="A9" s="145" t="s">
        <v>152</v>
      </c>
      <c r="B9" s="332" t="s">
        <v>378</v>
      </c>
      <c r="C9" s="333"/>
      <c r="D9" s="333"/>
      <c r="E9" s="333"/>
      <c r="F9" s="333"/>
      <c r="G9" s="334"/>
      <c r="H9" s="64">
        <v>2020</v>
      </c>
      <c r="J9" s="3"/>
    </row>
    <row r="10" spans="1:13" ht="15" customHeight="1" x14ac:dyDescent="0.35">
      <c r="A10" s="132" t="s">
        <v>226</v>
      </c>
      <c r="B10" s="186" t="s">
        <v>379</v>
      </c>
      <c r="C10" s="187"/>
      <c r="D10" s="187"/>
      <c r="E10" s="187"/>
      <c r="F10" s="187"/>
      <c r="G10" s="188"/>
      <c r="H10" s="62">
        <f>+H9</f>
        <v>2020</v>
      </c>
      <c r="J10" s="5"/>
    </row>
    <row r="11" spans="1:13" ht="18" x14ac:dyDescent="0.35">
      <c r="A11" s="132" t="s">
        <v>227</v>
      </c>
      <c r="B11" s="186" t="s">
        <v>380</v>
      </c>
      <c r="C11" s="187"/>
      <c r="D11" s="187"/>
      <c r="E11" s="187"/>
      <c r="F11" s="187"/>
      <c r="G11" s="188"/>
      <c r="H11" s="62">
        <f>+H10</f>
        <v>2020</v>
      </c>
      <c r="J11" s="3"/>
    </row>
    <row r="12" spans="1:13" ht="15" x14ac:dyDescent="0.25">
      <c r="A12" s="132" t="s">
        <v>56</v>
      </c>
      <c r="B12" s="186" t="s">
        <v>79</v>
      </c>
      <c r="C12" s="187"/>
      <c r="D12" s="187"/>
      <c r="E12" s="187"/>
      <c r="F12" s="187"/>
      <c r="G12" s="188"/>
      <c r="H12" s="62">
        <f>+H11</f>
        <v>2020</v>
      </c>
    </row>
    <row r="13" spans="1:13" ht="15" x14ac:dyDescent="0.25">
      <c r="A13" s="132" t="s">
        <v>18</v>
      </c>
      <c r="B13" s="186" t="s">
        <v>77</v>
      </c>
      <c r="C13" s="187"/>
      <c r="D13" s="187"/>
      <c r="E13" s="187"/>
      <c r="F13" s="187"/>
      <c r="G13" s="188"/>
      <c r="H13" s="62">
        <f t="shared" ref="H13:H20" si="0">+H12</f>
        <v>2020</v>
      </c>
      <c r="M13" s="14"/>
    </row>
    <row r="14" spans="1:13" ht="15" x14ac:dyDescent="0.25">
      <c r="A14" s="132" t="s">
        <v>19</v>
      </c>
      <c r="B14" s="186" t="s">
        <v>78</v>
      </c>
      <c r="C14" s="187"/>
      <c r="D14" s="187"/>
      <c r="E14" s="187"/>
      <c r="F14" s="187"/>
      <c r="G14" s="188"/>
      <c r="H14" s="62">
        <f t="shared" si="0"/>
        <v>2020</v>
      </c>
      <c r="M14" s="14"/>
    </row>
    <row r="15" spans="1:13" ht="15" x14ac:dyDescent="0.25">
      <c r="A15" s="132" t="s">
        <v>20</v>
      </c>
      <c r="B15" s="186" t="s">
        <v>103</v>
      </c>
      <c r="C15" s="187"/>
      <c r="D15" s="187"/>
      <c r="E15" s="187"/>
      <c r="F15" s="187"/>
      <c r="G15" s="188"/>
      <c r="H15" s="62">
        <f t="shared" si="0"/>
        <v>2020</v>
      </c>
      <c r="I15" s="6"/>
    </row>
    <row r="16" spans="1:13" ht="15" x14ac:dyDescent="0.25">
      <c r="A16" s="132" t="s">
        <v>21</v>
      </c>
      <c r="B16" s="186" t="s">
        <v>104</v>
      </c>
      <c r="C16" s="187"/>
      <c r="D16" s="187"/>
      <c r="E16" s="187"/>
      <c r="F16" s="187"/>
      <c r="G16" s="188"/>
      <c r="H16" s="62">
        <f t="shared" si="0"/>
        <v>2020</v>
      </c>
    </row>
    <row r="17" spans="1:12" ht="15" x14ac:dyDescent="0.25">
      <c r="A17" s="132" t="s">
        <v>228</v>
      </c>
      <c r="B17" s="317" t="s">
        <v>170</v>
      </c>
      <c r="C17" s="318"/>
      <c r="D17" s="318"/>
      <c r="E17" s="318"/>
      <c r="F17" s="318"/>
      <c r="G17" s="319"/>
      <c r="H17" s="62">
        <f t="shared" si="0"/>
        <v>2020</v>
      </c>
    </row>
    <row r="18" spans="1:12" ht="15" x14ac:dyDescent="0.25">
      <c r="A18" s="132" t="s">
        <v>229</v>
      </c>
      <c r="B18" s="186" t="s">
        <v>243</v>
      </c>
      <c r="C18" s="187"/>
      <c r="D18" s="187"/>
      <c r="E18" s="187"/>
      <c r="F18" s="187"/>
      <c r="G18" s="188"/>
      <c r="H18" s="62">
        <f t="shared" si="0"/>
        <v>2020</v>
      </c>
    </row>
    <row r="19" spans="1:12" ht="15" x14ac:dyDescent="0.25">
      <c r="A19" s="189" t="s">
        <v>230</v>
      </c>
      <c r="B19" s="317" t="s">
        <v>170</v>
      </c>
      <c r="C19" s="318"/>
      <c r="D19" s="318"/>
      <c r="E19" s="318"/>
      <c r="F19" s="318"/>
      <c r="G19" s="319"/>
      <c r="H19" s="62">
        <f t="shared" si="0"/>
        <v>2020</v>
      </c>
      <c r="L19" s="6"/>
    </row>
    <row r="20" spans="1:12" ht="15" x14ac:dyDescent="0.25">
      <c r="A20" s="189" t="s">
        <v>231</v>
      </c>
      <c r="B20" s="317" t="s">
        <v>242</v>
      </c>
      <c r="C20" s="318"/>
      <c r="D20" s="318"/>
      <c r="E20" s="318"/>
      <c r="F20" s="318"/>
      <c r="G20" s="319"/>
      <c r="H20" s="62">
        <f t="shared" si="0"/>
        <v>2020</v>
      </c>
    </row>
    <row r="21" spans="1:12" x14ac:dyDescent="0.2">
      <c r="A21" s="60" t="s">
        <v>66</v>
      </c>
      <c r="B21" s="310"/>
      <c r="C21" s="311"/>
      <c r="D21" s="311"/>
      <c r="E21" s="311"/>
      <c r="F21" s="311"/>
      <c r="G21" s="312"/>
      <c r="H21" s="62"/>
    </row>
    <row r="22" spans="1:12" x14ac:dyDescent="0.2">
      <c r="A22" s="60" t="s">
        <v>66</v>
      </c>
      <c r="B22" s="310"/>
      <c r="C22" s="311"/>
      <c r="D22" s="311"/>
      <c r="E22" s="311"/>
      <c r="F22" s="311"/>
      <c r="G22" s="312"/>
      <c r="H22" s="62"/>
    </row>
    <row r="23" spans="1:12" x14ac:dyDescent="0.2">
      <c r="A23" s="60" t="s">
        <v>66</v>
      </c>
      <c r="B23" s="310"/>
      <c r="C23" s="311"/>
      <c r="D23" s="311"/>
      <c r="E23" s="311"/>
      <c r="F23" s="311"/>
      <c r="G23" s="312"/>
      <c r="H23" s="62"/>
    </row>
    <row r="24" spans="1:12" x14ac:dyDescent="0.2">
      <c r="A24" s="60" t="s">
        <v>66</v>
      </c>
      <c r="B24" s="310"/>
      <c r="C24" s="311"/>
      <c r="D24" s="311"/>
      <c r="E24" s="311"/>
      <c r="F24" s="311"/>
      <c r="G24" s="312"/>
      <c r="H24" s="62"/>
    </row>
    <row r="25" spans="1:12" x14ac:dyDescent="0.2">
      <c r="A25" s="60" t="s">
        <v>66</v>
      </c>
      <c r="B25" s="310"/>
      <c r="C25" s="311"/>
      <c r="D25" s="311"/>
      <c r="E25" s="311"/>
      <c r="F25" s="311"/>
      <c r="G25" s="312"/>
      <c r="H25" s="62"/>
    </row>
    <row r="26" spans="1:12" x14ac:dyDescent="0.2">
      <c r="A26" s="60" t="s">
        <v>66</v>
      </c>
      <c r="B26" s="310"/>
      <c r="C26" s="311"/>
      <c r="D26" s="311"/>
      <c r="E26" s="311"/>
      <c r="F26" s="311"/>
      <c r="G26" s="312"/>
      <c r="H26" s="62"/>
    </row>
    <row r="27" spans="1:12" x14ac:dyDescent="0.2">
      <c r="A27" s="60" t="s">
        <v>66</v>
      </c>
      <c r="B27" s="310"/>
      <c r="C27" s="311"/>
      <c r="D27" s="311"/>
      <c r="E27" s="311"/>
      <c r="F27" s="311"/>
      <c r="G27" s="312"/>
      <c r="H27" s="62"/>
    </row>
    <row r="28" spans="1:12" ht="13.5" thickBot="1" x14ac:dyDescent="0.25">
      <c r="A28" s="61" t="s">
        <v>66</v>
      </c>
      <c r="B28" s="314"/>
      <c r="C28" s="315"/>
      <c r="D28" s="315"/>
      <c r="E28" s="315"/>
      <c r="F28" s="315"/>
      <c r="G28" s="316"/>
      <c r="H28" s="63"/>
    </row>
    <row r="29" spans="1:12" ht="13.5" thickBot="1" x14ac:dyDescent="0.25">
      <c r="A29" t="s">
        <v>66</v>
      </c>
      <c r="B29" s="313"/>
      <c r="C29" s="313"/>
      <c r="D29" s="313"/>
      <c r="E29" s="313"/>
      <c r="F29" s="313"/>
      <c r="G29" s="313"/>
    </row>
    <row r="30" spans="1:12" ht="14.25" customHeight="1" x14ac:dyDescent="0.25">
      <c r="A30" s="32" t="s">
        <v>38</v>
      </c>
      <c r="B30" s="30" t="s">
        <v>39</v>
      </c>
      <c r="C30" s="21"/>
      <c r="D30" s="21"/>
      <c r="E30" s="22"/>
    </row>
    <row r="31" spans="1:12" ht="14.25" customHeight="1" thickBot="1" x14ac:dyDescent="0.3">
      <c r="A31" s="33" t="s">
        <v>135</v>
      </c>
      <c r="B31" s="31" t="s">
        <v>40</v>
      </c>
      <c r="C31" s="23" t="s">
        <v>41</v>
      </c>
      <c r="D31" s="23" t="s">
        <v>42</v>
      </c>
      <c r="E31" s="24" t="s">
        <v>43</v>
      </c>
    </row>
    <row r="32" spans="1:12" x14ac:dyDescent="0.2">
      <c r="A32" s="37" t="str">
        <f>+A9</f>
        <v>Erdgas je m3</v>
      </c>
      <c r="B32" s="52">
        <v>1.0239194981444031</v>
      </c>
      <c r="C32" s="25">
        <v>5.951464178107347E-2</v>
      </c>
      <c r="D32" s="25">
        <v>1.3615596886648564</v>
      </c>
      <c r="E32" s="26">
        <v>5.3582188574005291E-2</v>
      </c>
      <c r="F32" s="8"/>
      <c r="G32" s="8"/>
    </row>
    <row r="33" spans="1:7" x14ac:dyDescent="0.2">
      <c r="A33" s="34" t="str">
        <f>+A10</f>
        <v>Erdgas je kWh (Heizwert)</v>
      </c>
      <c r="B33" s="53">
        <v>0.10357018278129766</v>
      </c>
      <c r="C33" s="7">
        <v>6.0071510313797491E-3</v>
      </c>
      <c r="D33" s="7">
        <v>0.13774357165461987</v>
      </c>
      <c r="E33" s="27">
        <v>5.4192231251329968E-3</v>
      </c>
      <c r="F33" s="8"/>
      <c r="G33" s="8"/>
    </row>
    <row r="34" spans="1:7" x14ac:dyDescent="0.2">
      <c r="A34" s="34" t="str">
        <f>+A11</f>
        <v>Erdgas je kWh (Brennwert)</v>
      </c>
      <c r="B34" s="53">
        <v>9.4154456491881644E-2</v>
      </c>
      <c r="C34" s="7">
        <v>5.4605333925496803E-3</v>
      </c>
      <c r="D34" s="7">
        <v>0.12522191270618344</v>
      </c>
      <c r="E34" s="27">
        <v>4.926494355777045E-3</v>
      </c>
      <c r="F34" s="8"/>
      <c r="G34" s="8"/>
    </row>
    <row r="35" spans="1:7" x14ac:dyDescent="0.2">
      <c r="A35" s="34" t="str">
        <f t="shared" ref="A35:A41" si="1">+A12</f>
        <v>Heizöl je Liter</v>
      </c>
      <c r="B35" s="53">
        <v>3.0536477205860857</v>
      </c>
      <c r="C35" s="7">
        <v>1.7156629059153832</v>
      </c>
      <c r="D35" s="7">
        <v>1.89205563269696</v>
      </c>
      <c r="E35" s="27">
        <v>0.19822654610845095</v>
      </c>
      <c r="F35" s="8"/>
      <c r="G35" s="8"/>
    </row>
    <row r="36" spans="1:7" x14ac:dyDescent="0.2">
      <c r="A36" s="34" t="str">
        <f t="shared" si="1"/>
        <v>Holz-Scheit je kg</v>
      </c>
      <c r="B36" s="53">
        <v>1.0777326839383621</v>
      </c>
      <c r="C36" s="7">
        <v>0.48834820055746625</v>
      </c>
      <c r="D36" s="7">
        <v>0.73299129913660044</v>
      </c>
      <c r="E36" s="27">
        <v>0.48269717719465355</v>
      </c>
      <c r="F36" s="8"/>
      <c r="G36" s="8"/>
    </row>
    <row r="37" spans="1:7" x14ac:dyDescent="0.2">
      <c r="A37" s="34" t="str">
        <f t="shared" si="1"/>
        <v>Holz-Pellets je kg</v>
      </c>
      <c r="B37" s="53">
        <v>1.3945921353299835</v>
      </c>
      <c r="C37" s="7">
        <v>0.55048761758528175</v>
      </c>
      <c r="D37" s="7">
        <v>1.1164913640791205</v>
      </c>
      <c r="E37" s="27">
        <v>0.28847781526847249</v>
      </c>
      <c r="F37" s="8"/>
      <c r="G37" s="8"/>
    </row>
    <row r="38" spans="1:7" x14ac:dyDescent="0.2">
      <c r="A38" s="34" t="str">
        <f t="shared" si="1"/>
        <v>Fernwärme-mix je kWh</v>
      </c>
      <c r="B38" s="53">
        <v>0.34303613445640357</v>
      </c>
      <c r="C38" s="7">
        <v>0.10324894551674532</v>
      </c>
      <c r="D38" s="7">
        <v>0.32992910867216496</v>
      </c>
      <c r="E38" s="27">
        <v>1.4268211039723495E-2</v>
      </c>
      <c r="F38" s="8"/>
      <c r="G38" s="8"/>
    </row>
    <row r="39" spans="1:7" x14ac:dyDescent="0.2">
      <c r="A39" s="34" t="str">
        <f t="shared" si="1"/>
        <v>Stromnetz-lokal je kWh</v>
      </c>
      <c r="B39" s="53">
        <v>0.54842270053143061</v>
      </c>
      <c r="C39" s="7">
        <v>0.16764995830760906</v>
      </c>
      <c r="D39" s="7">
        <v>0.34185617014297298</v>
      </c>
      <c r="E39" s="27">
        <v>2.6772831416090059E-2</v>
      </c>
      <c r="F39" s="8"/>
      <c r="G39" s="8"/>
    </row>
    <row r="40" spans="1:7" x14ac:dyDescent="0.2">
      <c r="A40" s="34" t="str">
        <f t="shared" si="1"/>
        <v>Benzin je Liter, inkl. Biokraftstoffanteil</v>
      </c>
      <c r="B40" s="53">
        <v>3.1821319767954854</v>
      </c>
      <c r="C40" s="7">
        <v>1.3444755253016074</v>
      </c>
      <c r="D40" s="7">
        <v>1.5339064954886388</v>
      </c>
      <c r="E40" s="27">
        <v>0.45384821845075618</v>
      </c>
      <c r="F40" s="8"/>
      <c r="G40" s="8"/>
    </row>
    <row r="41" spans="1:7" x14ac:dyDescent="0.2">
      <c r="A41" s="34" t="str">
        <f t="shared" si="1"/>
        <v>Benzin je Liter, ohne Biokraftstoffanteil</v>
      </c>
      <c r="B41" s="53">
        <v>2.2805745355400084</v>
      </c>
      <c r="C41" s="7">
        <v>1.3522483416408817</v>
      </c>
      <c r="D41" s="7">
        <v>1.3016865790565755</v>
      </c>
      <c r="E41" s="27">
        <v>0.396530066510831</v>
      </c>
      <c r="F41" s="8"/>
      <c r="G41" s="8"/>
    </row>
    <row r="42" spans="1:7" x14ac:dyDescent="0.2">
      <c r="A42" s="34" t="str">
        <f t="shared" ref="A42:A51" si="2">+A19</f>
        <v>Diesel  je Liter, inkl. Biokraftstoffanteil</v>
      </c>
      <c r="B42" s="53">
        <v>8.3335754177677703</v>
      </c>
      <c r="C42" s="7">
        <v>3.0448537516347773</v>
      </c>
      <c r="D42" s="7">
        <v>5.9465885100810665</v>
      </c>
      <c r="E42" s="27">
        <v>1.1283370071291414</v>
      </c>
      <c r="F42" s="8"/>
      <c r="G42" s="8"/>
    </row>
    <row r="43" spans="1:7" x14ac:dyDescent="0.2">
      <c r="A43" s="34" t="str">
        <f t="shared" si="2"/>
        <v>Diesel  je Liter, ohne Biokraftstoffanteil</v>
      </c>
      <c r="B43" s="53">
        <v>6.9905534790887423</v>
      </c>
      <c r="C43" s="7">
        <v>2.9567267857702912</v>
      </c>
      <c r="D43" s="7">
        <v>5.6636424064713697</v>
      </c>
      <c r="E43" s="27">
        <v>1.0776406390460642</v>
      </c>
      <c r="F43" s="8"/>
      <c r="G43" s="8"/>
    </row>
    <row r="44" spans="1:7" x14ac:dyDescent="0.2">
      <c r="A44" s="34" t="str">
        <f t="shared" si="2"/>
        <v xml:space="preserve"> </v>
      </c>
      <c r="B44" s="53"/>
      <c r="C44" s="7"/>
      <c r="D44" s="7"/>
      <c r="E44" s="27"/>
      <c r="F44" s="8"/>
      <c r="G44" s="8"/>
    </row>
    <row r="45" spans="1:7" x14ac:dyDescent="0.2">
      <c r="A45" s="34" t="str">
        <f t="shared" si="2"/>
        <v xml:space="preserve"> </v>
      </c>
      <c r="B45" s="53"/>
      <c r="C45" s="7"/>
      <c r="D45" s="7"/>
      <c r="E45" s="27"/>
      <c r="F45" s="8"/>
      <c r="G45" s="8"/>
    </row>
    <row r="46" spans="1:7" x14ac:dyDescent="0.2">
      <c r="A46" s="34" t="str">
        <f t="shared" si="2"/>
        <v xml:space="preserve"> </v>
      </c>
      <c r="B46" s="53"/>
      <c r="C46" s="7"/>
      <c r="D46" s="7"/>
      <c r="E46" s="27"/>
      <c r="F46" s="8"/>
      <c r="G46" s="8"/>
    </row>
    <row r="47" spans="1:7" x14ac:dyDescent="0.2">
      <c r="A47" s="34" t="str">
        <f t="shared" si="2"/>
        <v xml:space="preserve"> </v>
      </c>
      <c r="B47" s="53"/>
      <c r="C47" s="7"/>
      <c r="D47" s="7"/>
      <c r="E47" s="27"/>
      <c r="F47" s="8"/>
      <c r="G47" s="8"/>
    </row>
    <row r="48" spans="1:7" x14ac:dyDescent="0.2">
      <c r="A48" s="34" t="str">
        <f t="shared" si="2"/>
        <v xml:space="preserve"> </v>
      </c>
      <c r="B48" s="53"/>
      <c r="C48" s="7"/>
      <c r="D48" s="7"/>
      <c r="E48" s="27"/>
      <c r="F48" s="8"/>
      <c r="G48" s="8"/>
    </row>
    <row r="49" spans="1:20" x14ac:dyDescent="0.2">
      <c r="A49" s="34" t="str">
        <f t="shared" si="2"/>
        <v xml:space="preserve"> </v>
      </c>
      <c r="B49" s="53"/>
      <c r="C49" s="7"/>
      <c r="D49" s="7"/>
      <c r="E49" s="27"/>
      <c r="F49" s="8"/>
      <c r="G49" s="8"/>
    </row>
    <row r="50" spans="1:20" x14ac:dyDescent="0.2">
      <c r="A50" s="34" t="str">
        <f t="shared" si="2"/>
        <v xml:space="preserve"> </v>
      </c>
      <c r="B50" s="53"/>
      <c r="C50" s="7"/>
      <c r="D50" s="7"/>
      <c r="E50" s="27"/>
      <c r="F50" s="8"/>
      <c r="G50" s="8"/>
    </row>
    <row r="51" spans="1:20" ht="13.5" thickBot="1" x14ac:dyDescent="0.25">
      <c r="A51" s="35" t="str">
        <f t="shared" si="2"/>
        <v xml:space="preserve"> </v>
      </c>
      <c r="B51" s="54"/>
      <c r="C51" s="28"/>
      <c r="D51" s="28"/>
      <c r="E51" s="29"/>
      <c r="F51" s="8"/>
      <c r="G51" s="8"/>
    </row>
    <row r="52" spans="1:20" ht="13.5" thickBot="1" x14ac:dyDescent="0.25"/>
    <row r="53" spans="1:20" ht="14.25" customHeight="1" x14ac:dyDescent="0.25">
      <c r="A53" s="36" t="s">
        <v>44</v>
      </c>
      <c r="B53" s="30" t="s">
        <v>45</v>
      </c>
      <c r="C53" s="21"/>
      <c r="D53" s="21"/>
      <c r="E53" s="22"/>
      <c r="F53" s="9"/>
      <c r="G53" s="9"/>
    </row>
    <row r="54" spans="1:20" ht="14.25" customHeight="1" thickBot="1" x14ac:dyDescent="0.3">
      <c r="A54" s="33" t="s">
        <v>135</v>
      </c>
      <c r="B54" s="31" t="s">
        <v>40</v>
      </c>
      <c r="C54" s="23" t="s">
        <v>46</v>
      </c>
      <c r="D54" s="23" t="s">
        <v>47</v>
      </c>
      <c r="E54" s="24" t="s">
        <v>48</v>
      </c>
      <c r="F54" s="9"/>
      <c r="G54" s="9"/>
    </row>
    <row r="55" spans="1:20" x14ac:dyDescent="0.2">
      <c r="A55" s="37" t="str">
        <f>+A$9</f>
        <v>Erdgas je m3</v>
      </c>
      <c r="B55" s="87">
        <v>2277.7975936577391</v>
      </c>
      <c r="C55" s="88">
        <v>2208.6823198310717</v>
      </c>
      <c r="D55" s="25">
        <v>2.1340564597092202</v>
      </c>
      <c r="E55" s="26">
        <v>1.907584480992473E-2</v>
      </c>
      <c r="F55" s="11"/>
      <c r="G55" s="11"/>
      <c r="S55" s="8"/>
      <c r="T55" s="8"/>
    </row>
    <row r="56" spans="1:20" x14ac:dyDescent="0.2">
      <c r="A56" s="34" t="str">
        <f>+A10</f>
        <v>Erdgas je kWh (Heizwert)</v>
      </c>
      <c r="B56" s="89">
        <v>230.4489333981538</v>
      </c>
      <c r="C56" s="90">
        <v>223.45727586392556</v>
      </c>
      <c r="D56" s="7">
        <v>0.21588085133102158</v>
      </c>
      <c r="E56" s="27">
        <v>1.9295836012132648E-3</v>
      </c>
      <c r="F56" s="11"/>
      <c r="G56" s="11"/>
      <c r="S56" s="8"/>
      <c r="T56" s="8"/>
    </row>
    <row r="57" spans="1:20" x14ac:dyDescent="0.2">
      <c r="A57" s="34" t="str">
        <f t="shared" ref="A57:A74" si="3">+A11</f>
        <v>Erdgas je kWh (Brennwert)</v>
      </c>
      <c r="B57" s="89">
        <v>209.50050911021361</v>
      </c>
      <c r="C57" s="90">
        <v>203.1444148701197</v>
      </c>
      <c r="D57" s="7">
        <v>0.19625679298417517</v>
      </c>
      <c r="E57" s="27">
        <v>1.7541588593788099E-3</v>
      </c>
      <c r="F57" s="11"/>
      <c r="G57" s="11"/>
      <c r="S57" s="8"/>
      <c r="T57" s="8"/>
    </row>
    <row r="58" spans="1:20" x14ac:dyDescent="0.2">
      <c r="A58" s="34" t="str">
        <f t="shared" si="3"/>
        <v>Heizöl je Liter</v>
      </c>
      <c r="B58" s="89">
        <v>3124.8668337953404</v>
      </c>
      <c r="C58" s="90">
        <v>3097.0666738301552</v>
      </c>
      <c r="D58" s="7">
        <v>0.60759396638936958</v>
      </c>
      <c r="E58" s="27">
        <v>3.5775638700311738E-2</v>
      </c>
      <c r="F58" s="11"/>
      <c r="G58" s="11"/>
      <c r="S58" s="8"/>
      <c r="T58" s="8"/>
    </row>
    <row r="59" spans="1:20" x14ac:dyDescent="0.2">
      <c r="A59" s="34" t="str">
        <f t="shared" si="3"/>
        <v>Holz-Scheit je kg</v>
      </c>
      <c r="B59" s="89">
        <v>49.692516558893587</v>
      </c>
      <c r="C59" s="90">
        <v>17.856426723260448</v>
      </c>
      <c r="D59" s="7">
        <v>0.86551264799658156</v>
      </c>
      <c r="E59" s="27">
        <v>2.2032000345030125E-2</v>
      </c>
      <c r="F59" s="11"/>
      <c r="G59" s="11"/>
      <c r="S59" s="8"/>
      <c r="T59" s="8"/>
    </row>
    <row r="60" spans="1:20" x14ac:dyDescent="0.2">
      <c r="A60" s="34" t="str">
        <f t="shared" si="3"/>
        <v>Holz-Pellets je kg</v>
      </c>
      <c r="B60" s="89">
        <v>82.228548649074369</v>
      </c>
      <c r="C60" s="90">
        <v>73.189513607973439</v>
      </c>
      <c r="D60" s="7">
        <v>0.1118309264968059</v>
      </c>
      <c r="E60" s="27">
        <v>2.1013492897739322E-2</v>
      </c>
      <c r="F60" s="11"/>
      <c r="G60" s="11"/>
      <c r="S60" s="8"/>
      <c r="T60" s="8"/>
    </row>
    <row r="61" spans="1:20" x14ac:dyDescent="0.2">
      <c r="A61" s="34" t="str">
        <f t="shared" si="3"/>
        <v>Fernwärme-mix je kWh</v>
      </c>
      <c r="B61" s="89">
        <v>196.39990332111103</v>
      </c>
      <c r="C61" s="90">
        <v>185.20827592762663</v>
      </c>
      <c r="D61" s="7">
        <v>0.27844017626861806</v>
      </c>
      <c r="E61" s="27">
        <v>1.0693074474764379E-2</v>
      </c>
      <c r="F61" s="11"/>
      <c r="G61" s="11"/>
      <c r="S61" s="8"/>
      <c r="T61" s="8"/>
    </row>
    <row r="62" spans="1:20" x14ac:dyDescent="0.2">
      <c r="A62" s="34" t="str">
        <f t="shared" si="3"/>
        <v>Stromnetz-lokal je kWh</v>
      </c>
      <c r="B62" s="89">
        <v>382.5131706308851</v>
      </c>
      <c r="C62" s="90">
        <v>366.00863438559895</v>
      </c>
      <c r="D62" s="7">
        <v>0.31051891083535477</v>
      </c>
      <c r="E62" s="27">
        <v>2.5973883380993872E-2</v>
      </c>
      <c r="F62" s="11"/>
      <c r="G62" s="11"/>
      <c r="S62" s="8"/>
      <c r="T62" s="8"/>
    </row>
    <row r="63" spans="1:20" x14ac:dyDescent="0.2">
      <c r="A63" s="34" t="str">
        <f t="shared" si="3"/>
        <v>Benzin je Liter, inkl. Biokraftstoffanteil</v>
      </c>
      <c r="B63" s="89">
        <v>2834.8814613911013</v>
      </c>
      <c r="C63" s="90">
        <v>2746.9965065987963</v>
      </c>
      <c r="D63" s="7">
        <v>1.0112205005634247</v>
      </c>
      <c r="E63" s="27">
        <v>0.13196880065363417</v>
      </c>
      <c r="F63" s="11"/>
      <c r="G63" s="11"/>
      <c r="S63" s="8"/>
      <c r="T63" s="8"/>
    </row>
    <row r="64" spans="1:20" x14ac:dyDescent="0.2">
      <c r="A64" s="34" t="str">
        <f t="shared" si="3"/>
        <v>Benzin je Liter, ohne Biokraftstoffanteil</v>
      </c>
      <c r="B64" s="89">
        <v>2920.3710555745902</v>
      </c>
      <c r="C64" s="90">
        <v>2862.5841858131548</v>
      </c>
      <c r="D64" s="7">
        <v>1.0039033866273983</v>
      </c>
      <c r="E64" s="27">
        <v>1.927531464878009E-2</v>
      </c>
      <c r="F64" s="11"/>
      <c r="G64" s="11"/>
      <c r="S64" s="8"/>
      <c r="T64" s="8"/>
    </row>
    <row r="65" spans="1:20" x14ac:dyDescent="0.2">
      <c r="A65" s="34" t="str">
        <f t="shared" si="3"/>
        <v>Diesel  je Liter, inkl. Biokraftstoffanteil</v>
      </c>
      <c r="B65" s="89">
        <v>3585.5836132208392</v>
      </c>
      <c r="C65" s="90">
        <v>3349.3768568339619</v>
      </c>
      <c r="D65" s="7">
        <v>2.3571884815330097</v>
      </c>
      <c r="E65" s="27">
        <v>0.35828299379279815</v>
      </c>
      <c r="F65" s="11"/>
      <c r="G65" s="11"/>
      <c r="S65" s="8"/>
      <c r="T65" s="8"/>
    </row>
    <row r="66" spans="1:20" x14ac:dyDescent="0.2">
      <c r="A66" s="34" t="str">
        <f t="shared" si="3"/>
        <v>Diesel  je Liter, ohne Biokraftstoffanteil</v>
      </c>
      <c r="B66" s="89">
        <v>3788.051862038069</v>
      </c>
      <c r="C66" s="90">
        <v>3608.5019926029818</v>
      </c>
      <c r="D66" s="7">
        <v>2.3147958314545884</v>
      </c>
      <c r="E66" s="27">
        <v>0.14935137323963477</v>
      </c>
      <c r="F66" s="11"/>
      <c r="G66" s="11"/>
      <c r="S66" s="8"/>
      <c r="T66" s="8"/>
    </row>
    <row r="67" spans="1:20" x14ac:dyDescent="0.2">
      <c r="A67" s="34" t="str">
        <f t="shared" si="3"/>
        <v xml:space="preserve"> </v>
      </c>
      <c r="B67" s="89"/>
      <c r="C67" s="90"/>
      <c r="D67" s="7"/>
      <c r="E67" s="27"/>
      <c r="F67" s="11"/>
      <c r="G67" s="11"/>
      <c r="S67" s="8"/>
      <c r="T67" s="8"/>
    </row>
    <row r="68" spans="1:20" x14ac:dyDescent="0.2">
      <c r="A68" s="34" t="str">
        <f t="shared" si="3"/>
        <v xml:space="preserve"> </v>
      </c>
      <c r="B68" s="89"/>
      <c r="C68" s="90"/>
      <c r="D68" s="7"/>
      <c r="E68" s="27"/>
      <c r="F68" s="11"/>
      <c r="G68" s="11"/>
      <c r="S68" s="8"/>
      <c r="T68" s="8"/>
    </row>
    <row r="69" spans="1:20" x14ac:dyDescent="0.2">
      <c r="A69" s="34" t="str">
        <f t="shared" si="3"/>
        <v xml:space="preserve"> </v>
      </c>
      <c r="B69" s="89"/>
      <c r="C69" s="90"/>
      <c r="D69" s="7"/>
      <c r="E69" s="27"/>
      <c r="F69" s="11"/>
      <c r="G69" s="11"/>
      <c r="S69" s="8"/>
      <c r="T69" s="8"/>
    </row>
    <row r="70" spans="1:20" x14ac:dyDescent="0.2">
      <c r="A70" s="34" t="str">
        <f t="shared" si="3"/>
        <v xml:space="preserve"> </v>
      </c>
      <c r="B70" s="89"/>
      <c r="C70" s="90"/>
      <c r="D70" s="7"/>
      <c r="E70" s="27"/>
      <c r="F70" s="11"/>
      <c r="G70" s="11"/>
      <c r="S70" s="8"/>
      <c r="T70" s="8"/>
    </row>
    <row r="71" spans="1:20" x14ac:dyDescent="0.2">
      <c r="A71" s="34" t="str">
        <f t="shared" si="3"/>
        <v xml:space="preserve"> </v>
      </c>
      <c r="B71" s="89"/>
      <c r="C71" s="90"/>
      <c r="D71" s="7"/>
      <c r="E71" s="27"/>
      <c r="F71" s="11"/>
      <c r="G71" s="11"/>
      <c r="S71" s="8"/>
      <c r="T71" s="8"/>
    </row>
    <row r="72" spans="1:20" x14ac:dyDescent="0.2">
      <c r="A72" s="34" t="str">
        <f t="shared" si="3"/>
        <v xml:space="preserve"> </v>
      </c>
      <c r="B72" s="89"/>
      <c r="C72" s="90"/>
      <c r="D72" s="7"/>
      <c r="E72" s="27"/>
      <c r="F72" s="11"/>
      <c r="G72" s="11"/>
      <c r="S72" s="8"/>
      <c r="T72" s="8"/>
    </row>
    <row r="73" spans="1:20" x14ac:dyDescent="0.2">
      <c r="A73" s="34" t="str">
        <f t="shared" si="3"/>
        <v xml:space="preserve"> </v>
      </c>
      <c r="B73" s="89"/>
      <c r="C73" s="90"/>
      <c r="D73" s="7"/>
      <c r="E73" s="27"/>
      <c r="G73" s="11"/>
      <c r="S73" s="8"/>
      <c r="T73" s="8"/>
    </row>
    <row r="74" spans="1:20" ht="13.5" thickBot="1" x14ac:dyDescent="0.25">
      <c r="A74" s="35" t="str">
        <f t="shared" si="3"/>
        <v xml:space="preserve"> </v>
      </c>
      <c r="B74" s="91"/>
      <c r="C74" s="92"/>
      <c r="D74" s="28"/>
      <c r="E74" s="29"/>
      <c r="F74" s="11"/>
      <c r="G74" s="11"/>
      <c r="S74" s="8"/>
      <c r="T74" s="8"/>
    </row>
    <row r="75" spans="1:20" ht="13.5" thickBot="1" x14ac:dyDescent="0.25"/>
    <row r="76" spans="1:20" x14ac:dyDescent="0.2">
      <c r="A76" s="41" t="s">
        <v>49</v>
      </c>
      <c r="B76" s="30"/>
      <c r="C76" s="21" t="s">
        <v>50</v>
      </c>
      <c r="D76" s="22" t="s">
        <v>51</v>
      </c>
    </row>
    <row r="77" spans="1:20" ht="14.25" customHeight="1" thickBot="1" x14ac:dyDescent="0.3">
      <c r="A77" s="33" t="s">
        <v>136</v>
      </c>
      <c r="B77" s="31" t="s">
        <v>52</v>
      </c>
      <c r="C77" s="23" t="s">
        <v>53</v>
      </c>
      <c r="D77" s="24" t="s">
        <v>53</v>
      </c>
    </row>
    <row r="78" spans="1:20" x14ac:dyDescent="0.2">
      <c r="A78" s="37" t="str">
        <f>+A9</f>
        <v>Erdgas je m3</v>
      </c>
      <c r="B78" s="42">
        <v>11.456094475443535</v>
      </c>
      <c r="C78" s="43">
        <v>11.149672862141172</v>
      </c>
      <c r="D78" s="26">
        <v>0.30642161330236517</v>
      </c>
    </row>
    <row r="79" spans="1:20" x14ac:dyDescent="0.2">
      <c r="A79" s="34" t="str">
        <f t="shared" ref="A79:A97" si="4">+A10</f>
        <v>Erdgas je kWh (Heizwert)</v>
      </c>
      <c r="B79" s="44">
        <v>1.1589358506627121</v>
      </c>
      <c r="C79" s="10">
        <v>1.1279543703705319</v>
      </c>
      <c r="D79" s="27">
        <v>3.0981480292180168E-2</v>
      </c>
    </row>
    <row r="80" spans="1:20" x14ac:dyDescent="0.2">
      <c r="A80" s="34" t="str">
        <f t="shared" si="4"/>
        <v>Erdgas je kWh (Brennwert)</v>
      </c>
      <c r="B80" s="44">
        <v>1.0535780643911041</v>
      </c>
      <c r="C80" s="10">
        <v>1.0254154276229459</v>
      </c>
      <c r="D80" s="27">
        <v>2.8162636768158222E-2</v>
      </c>
    </row>
    <row r="81" spans="1:4" x14ac:dyDescent="0.2">
      <c r="A81" s="34" t="str">
        <f t="shared" si="4"/>
        <v>Heizöl je Liter</v>
      </c>
      <c r="B81" s="44">
        <v>11.683757982370539</v>
      </c>
      <c r="C81" s="10">
        <v>11.533934546436734</v>
      </c>
      <c r="D81" s="27">
        <v>0.14982343593380404</v>
      </c>
    </row>
    <row r="82" spans="1:4" x14ac:dyDescent="0.2">
      <c r="A82" s="34" t="str">
        <f t="shared" si="4"/>
        <v>Holz-Scheit je kg</v>
      </c>
      <c r="B82" s="44">
        <v>3.9946302927028015</v>
      </c>
      <c r="C82" s="10">
        <v>6.6375858290624409E-2</v>
      </c>
      <c r="D82" s="27">
        <v>3.9282544344121773</v>
      </c>
    </row>
    <row r="83" spans="1:4" x14ac:dyDescent="0.2">
      <c r="A83" s="34" t="str">
        <f t="shared" si="4"/>
        <v>Holz-Pellets je kg</v>
      </c>
      <c r="B83" s="44">
        <v>4.983767718666984</v>
      </c>
      <c r="C83" s="10">
        <v>0.27193713610893705</v>
      </c>
      <c r="D83" s="27">
        <v>4.7118305825580471</v>
      </c>
    </row>
    <row r="84" spans="1:4" x14ac:dyDescent="0.2">
      <c r="A84" s="34" t="str">
        <f t="shared" si="4"/>
        <v>Fernwärme-mix je kWh</v>
      </c>
      <c r="B84" s="44">
        <v>1.1001073658414982</v>
      </c>
      <c r="C84" s="10">
        <v>0.69369653746395632</v>
      </c>
      <c r="D84" s="27">
        <v>0.40641082837754194</v>
      </c>
    </row>
    <row r="85" spans="1:4" x14ac:dyDescent="0.2">
      <c r="A85" s="34" t="str">
        <f t="shared" si="4"/>
        <v>Stromnetz-lokal je kWh</v>
      </c>
      <c r="B85" s="44">
        <v>2.2526467435346649</v>
      </c>
      <c r="C85" s="10">
        <v>1.3705760668161862</v>
      </c>
      <c r="D85" s="27">
        <v>0.88207067671847861</v>
      </c>
    </row>
    <row r="86" spans="1:4" x14ac:dyDescent="0.2">
      <c r="A86" s="34" t="str">
        <f t="shared" si="4"/>
        <v>Benzin je Liter, inkl. Biokraftstoffanteil</v>
      </c>
      <c r="B86" s="44">
        <v>12.278762728599439</v>
      </c>
      <c r="C86" s="10">
        <v>10.341301935821123</v>
      </c>
      <c r="D86" s="27">
        <v>1.9374607927783154</v>
      </c>
    </row>
    <row r="87" spans="1:4" x14ac:dyDescent="0.2">
      <c r="A87" s="34" t="str">
        <f t="shared" si="4"/>
        <v>Benzin je Liter, ohne Biokraftstoffanteil</v>
      </c>
      <c r="B87" s="44">
        <v>11.285912297091086</v>
      </c>
      <c r="C87" s="10">
        <v>11.121625842408911</v>
      </c>
      <c r="D87" s="27">
        <v>0.1642864546821757</v>
      </c>
    </row>
    <row r="88" spans="1:4" x14ac:dyDescent="0.2">
      <c r="A88" s="34" t="str">
        <f t="shared" si="4"/>
        <v>Diesel  je Liter, inkl. Biokraftstoffanteil</v>
      </c>
      <c r="B88" s="44">
        <v>14.100733161482147</v>
      </c>
      <c r="C88" s="10">
        <v>12.08765142054636</v>
      </c>
      <c r="D88" s="27">
        <v>2.013081740935788</v>
      </c>
    </row>
    <row r="89" spans="1:4" x14ac:dyDescent="0.2">
      <c r="A89" s="34" t="str">
        <f t="shared" si="4"/>
        <v>Diesel  je Liter, ohne Biokraftstoffanteil</v>
      </c>
      <c r="B89" s="44">
        <v>13.462886104810158</v>
      </c>
      <c r="C89" s="10">
        <v>13.057746585185859</v>
      </c>
      <c r="D89" s="27">
        <v>0.40513951962429834</v>
      </c>
    </row>
    <row r="90" spans="1:4" x14ac:dyDescent="0.2">
      <c r="A90" s="34" t="str">
        <f t="shared" si="4"/>
        <v xml:space="preserve"> </v>
      </c>
      <c r="B90" s="44"/>
      <c r="C90" s="10"/>
      <c r="D90" s="27"/>
    </row>
    <row r="91" spans="1:4" x14ac:dyDescent="0.2">
      <c r="A91" s="34" t="str">
        <f t="shared" si="4"/>
        <v xml:space="preserve"> </v>
      </c>
      <c r="B91" s="44"/>
      <c r="C91" s="10"/>
      <c r="D91" s="27"/>
    </row>
    <row r="92" spans="1:4" x14ac:dyDescent="0.2">
      <c r="A92" s="34" t="str">
        <f t="shared" si="4"/>
        <v xml:space="preserve"> </v>
      </c>
      <c r="B92" s="44"/>
      <c r="C92" s="10"/>
      <c r="D92" s="27"/>
    </row>
    <row r="93" spans="1:4" x14ac:dyDescent="0.2">
      <c r="A93" s="34" t="str">
        <f t="shared" si="4"/>
        <v xml:space="preserve"> </v>
      </c>
      <c r="B93" s="44"/>
      <c r="C93" s="10"/>
      <c r="D93" s="27"/>
    </row>
    <row r="94" spans="1:4" x14ac:dyDescent="0.2">
      <c r="A94" s="34" t="str">
        <f t="shared" si="4"/>
        <v xml:space="preserve"> </v>
      </c>
      <c r="B94" s="44"/>
      <c r="C94" s="10"/>
      <c r="D94" s="27"/>
    </row>
    <row r="95" spans="1:4" x14ac:dyDescent="0.2">
      <c r="A95" s="34" t="str">
        <f t="shared" si="4"/>
        <v xml:space="preserve"> </v>
      </c>
      <c r="B95" s="44"/>
      <c r="C95" s="10"/>
      <c r="D95" s="27"/>
    </row>
    <row r="96" spans="1:4" x14ac:dyDescent="0.2">
      <c r="A96" s="34" t="str">
        <f t="shared" si="4"/>
        <v xml:space="preserve"> </v>
      </c>
      <c r="B96" s="44"/>
      <c r="C96" s="10"/>
      <c r="D96" s="27"/>
    </row>
    <row r="97" spans="1:9" ht="13.5" thickBot="1" x14ac:dyDescent="0.25">
      <c r="A97" s="35" t="str">
        <f t="shared" si="4"/>
        <v xml:space="preserve"> </v>
      </c>
      <c r="B97" s="45"/>
      <c r="C97" s="46"/>
      <c r="D97" s="29"/>
    </row>
    <row r="98" spans="1:9" ht="13.5" thickBot="1" x14ac:dyDescent="0.25"/>
    <row r="99" spans="1:9" x14ac:dyDescent="0.2">
      <c r="A99" s="49" t="s">
        <v>54</v>
      </c>
      <c r="B99" s="47"/>
    </row>
    <row r="100" spans="1:9" ht="14.25" customHeight="1" thickBot="1" x14ac:dyDescent="0.25">
      <c r="A100" s="33" t="s">
        <v>55</v>
      </c>
      <c r="B100" s="48" t="s">
        <v>410</v>
      </c>
      <c r="D100" s="11"/>
      <c r="E100" s="11"/>
      <c r="F100" s="11"/>
      <c r="G100" s="11"/>
      <c r="H100" s="11"/>
      <c r="I100" s="11"/>
    </row>
    <row r="101" spans="1:9" x14ac:dyDescent="0.2">
      <c r="A101" s="37" t="str">
        <f>+A9</f>
        <v>Erdgas je m3</v>
      </c>
      <c r="B101" s="66">
        <v>3.7036296936381512E-3</v>
      </c>
    </row>
    <row r="102" spans="1:9" x14ac:dyDescent="0.2">
      <c r="A102" s="34" t="str">
        <f t="shared" ref="A102:A120" si="5">+A10</f>
        <v>Erdgas je kWh (Heizwert)</v>
      </c>
      <c r="B102" s="67">
        <v>3.7423282611639117E-4</v>
      </c>
    </row>
    <row r="103" spans="1:9" x14ac:dyDescent="0.2">
      <c r="A103" s="34" t="str">
        <f t="shared" si="5"/>
        <v>Erdgas je kWh (Brennwert)</v>
      </c>
      <c r="B103" s="67">
        <v>3.4019305549157848E-4</v>
      </c>
    </row>
    <row r="104" spans="1:9" x14ac:dyDescent="0.2">
      <c r="A104" s="34" t="str">
        <f t="shared" si="5"/>
        <v>Heizöl je Liter</v>
      </c>
      <c r="B104" s="67">
        <v>4.8377405064212653E-3</v>
      </c>
    </row>
    <row r="105" spans="1:9" x14ac:dyDescent="0.2">
      <c r="A105" s="34" t="str">
        <f t="shared" si="5"/>
        <v>Holz-Scheit je kg</v>
      </c>
      <c r="B105" s="67">
        <v>3.9838551801383397E-3</v>
      </c>
    </row>
    <row r="106" spans="1:9" x14ac:dyDescent="0.2">
      <c r="A106" s="34" t="str">
        <f t="shared" si="5"/>
        <v>Holz-Pellets je kg</v>
      </c>
      <c r="B106" s="67">
        <v>6.1983896779567163E-3</v>
      </c>
    </row>
    <row r="107" spans="1:9" x14ac:dyDescent="0.2">
      <c r="A107" s="34" t="str">
        <f t="shared" si="5"/>
        <v>Fernwärme-mix je kWh</v>
      </c>
      <c r="B107" s="67">
        <v>6.8855207999301866E-4</v>
      </c>
    </row>
    <row r="108" spans="1:9" x14ac:dyDescent="0.2">
      <c r="A108" s="34" t="str">
        <f t="shared" si="5"/>
        <v>Stromnetz-lokal je kWh</v>
      </c>
      <c r="B108" s="67">
        <v>3.1129677012024414E-2</v>
      </c>
    </row>
    <row r="109" spans="1:9" x14ac:dyDescent="0.2">
      <c r="A109" s="34" t="str">
        <f t="shared" si="5"/>
        <v>Benzin je Liter, inkl. Biokraftstoffanteil</v>
      </c>
      <c r="B109" s="67">
        <v>0.14366634172873297</v>
      </c>
    </row>
    <row r="110" spans="1:9" x14ac:dyDescent="0.2">
      <c r="A110" s="34" t="str">
        <f t="shared" si="5"/>
        <v>Benzin je Liter, ohne Biokraftstoffanteil</v>
      </c>
      <c r="B110" s="67">
        <v>2.8857716347446861E-3</v>
      </c>
    </row>
    <row r="111" spans="1:9" x14ac:dyDescent="0.2">
      <c r="A111" s="34" t="str">
        <f t="shared" si="5"/>
        <v>Diesel  je Liter, inkl. Biokraftstoffanteil</v>
      </c>
      <c r="B111" s="67">
        <v>0.39906189100713169</v>
      </c>
    </row>
    <row r="112" spans="1:9" x14ac:dyDescent="0.2">
      <c r="A112" s="34" t="str">
        <f t="shared" si="5"/>
        <v>Diesel  je Liter, ohne Biokraftstoffanteil</v>
      </c>
      <c r="B112" s="67">
        <v>2.9901205721634228E-2</v>
      </c>
    </row>
    <row r="113" spans="1:2" x14ac:dyDescent="0.2">
      <c r="A113" s="34" t="str">
        <f t="shared" si="5"/>
        <v xml:space="preserve"> </v>
      </c>
      <c r="B113" s="57"/>
    </row>
    <row r="114" spans="1:2" x14ac:dyDescent="0.2">
      <c r="A114" s="34" t="str">
        <f t="shared" si="5"/>
        <v xml:space="preserve"> </v>
      </c>
      <c r="B114" s="57"/>
    </row>
    <row r="115" spans="1:2" x14ac:dyDescent="0.2">
      <c r="A115" s="34" t="str">
        <f t="shared" si="5"/>
        <v xml:space="preserve"> </v>
      </c>
      <c r="B115" s="57"/>
    </row>
    <row r="116" spans="1:2" x14ac:dyDescent="0.2">
      <c r="A116" s="34" t="str">
        <f t="shared" si="5"/>
        <v xml:space="preserve"> </v>
      </c>
      <c r="B116" s="57"/>
    </row>
    <row r="117" spans="1:2" x14ac:dyDescent="0.2">
      <c r="A117" s="34" t="str">
        <f t="shared" si="5"/>
        <v xml:space="preserve"> </v>
      </c>
      <c r="B117" s="57"/>
    </row>
    <row r="118" spans="1:2" x14ac:dyDescent="0.2">
      <c r="A118" s="34" t="str">
        <f t="shared" si="5"/>
        <v xml:space="preserve"> </v>
      </c>
      <c r="B118" s="57"/>
    </row>
    <row r="119" spans="1:2" x14ac:dyDescent="0.2">
      <c r="A119" s="34" t="str">
        <f t="shared" si="5"/>
        <v xml:space="preserve"> </v>
      </c>
      <c r="B119" s="57"/>
    </row>
    <row r="120" spans="1:2" ht="13.5" thickBot="1" x14ac:dyDescent="0.25">
      <c r="A120" s="35" t="str">
        <f t="shared" si="5"/>
        <v xml:space="preserve"> </v>
      </c>
      <c r="B120" s="58"/>
    </row>
    <row r="128" spans="1:2" ht="17.25" x14ac:dyDescent="0.25">
      <c r="A128" s="5"/>
    </row>
    <row r="129" spans="1:1" ht="17.25" x14ac:dyDescent="0.25">
      <c r="A129" s="5"/>
    </row>
    <row r="130" spans="1:1" ht="17.25" x14ac:dyDescent="0.25">
      <c r="A130" s="5"/>
    </row>
    <row r="131" spans="1:1" ht="17.25" x14ac:dyDescent="0.25">
      <c r="A131" s="5"/>
    </row>
    <row r="132" spans="1:1" ht="17.25" x14ac:dyDescent="0.25">
      <c r="A132" s="5"/>
    </row>
    <row r="133" spans="1:1" ht="17.25" x14ac:dyDescent="0.25">
      <c r="A133" s="5"/>
    </row>
    <row r="134" spans="1:1" ht="17.25" x14ac:dyDescent="0.25">
      <c r="A134" s="5"/>
    </row>
    <row r="135" spans="1:1" ht="17.25" x14ac:dyDescent="0.25">
      <c r="A135" s="5"/>
    </row>
    <row r="136" spans="1:1" ht="17.25" x14ac:dyDescent="0.25">
      <c r="A136" s="5"/>
    </row>
    <row r="137" spans="1:1" ht="17.25" x14ac:dyDescent="0.25">
      <c r="A137" s="5"/>
    </row>
  </sheetData>
  <mergeCells count="18">
    <mergeCell ref="B17:G17"/>
    <mergeCell ref="B21:G21"/>
    <mergeCell ref="B19:G19"/>
    <mergeCell ref="B20:G20"/>
    <mergeCell ref="B3:G3"/>
    <mergeCell ref="B5:G5"/>
    <mergeCell ref="B6:G6"/>
    <mergeCell ref="B8:G8"/>
    <mergeCell ref="B9:G9"/>
    <mergeCell ref="B4:G4"/>
    <mergeCell ref="B22:G22"/>
    <mergeCell ref="B29:G29"/>
    <mergeCell ref="B27:G27"/>
    <mergeCell ref="B28:G28"/>
    <mergeCell ref="B25:G25"/>
    <mergeCell ref="B26:G26"/>
    <mergeCell ref="B23:G23"/>
    <mergeCell ref="B24:G24"/>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8">
    <tabColor indexed="47"/>
  </sheetPr>
  <dimension ref="A1:J128"/>
  <sheetViews>
    <sheetView workbookViewId="0">
      <selection activeCell="A3" sqref="A3"/>
    </sheetView>
  </sheetViews>
  <sheetFormatPr baseColWidth="10" defaultColWidth="11.42578125" defaultRowHeight="12.75" x14ac:dyDescent="0.2"/>
  <cols>
    <col min="1" max="1" width="43.140625" customWidth="1"/>
    <col min="2" max="2" width="17.5703125" customWidth="1"/>
    <col min="3" max="5" width="15.42578125" customWidth="1"/>
    <col min="6" max="6" width="13.5703125" customWidth="1"/>
    <col min="7" max="7" width="21.5703125" customWidth="1"/>
    <col min="8" max="8" width="12.42578125" customWidth="1"/>
    <col min="9" max="9" width="12.85546875" customWidth="1"/>
  </cols>
  <sheetData>
    <row r="1" spans="1:10" ht="15.75" customHeight="1" x14ac:dyDescent="0.25">
      <c r="A1" s="123" t="str">
        <f>"Ergebnisse aus GEMIS "&amp;Einführung!F3</f>
        <v>Ergebnisse aus GEMIS Version 5.2</v>
      </c>
      <c r="B1" s="2"/>
      <c r="C1" s="13" t="s">
        <v>89</v>
      </c>
      <c r="D1" s="2"/>
      <c r="E1" s="2"/>
      <c r="F1" s="2"/>
      <c r="G1" s="2"/>
    </row>
    <row r="2" spans="1:10" x14ac:dyDescent="0.2">
      <c r="A2" s="1"/>
      <c r="B2" s="2"/>
      <c r="C2" s="2"/>
      <c r="D2" s="2"/>
      <c r="E2" s="2"/>
      <c r="F2" s="2"/>
      <c r="G2" s="2"/>
    </row>
    <row r="3" spans="1:10" ht="15" x14ac:dyDescent="0.25">
      <c r="A3" s="134" t="s">
        <v>31</v>
      </c>
      <c r="B3" s="345" t="s">
        <v>320</v>
      </c>
      <c r="C3" s="346"/>
      <c r="D3" s="346"/>
      <c r="E3" s="346"/>
      <c r="F3" s="346"/>
      <c r="G3" s="347"/>
    </row>
    <row r="4" spans="1:10" ht="71.45" customHeight="1" x14ac:dyDescent="0.2">
      <c r="A4" s="190" t="s">
        <v>32</v>
      </c>
      <c r="B4" s="339" t="s">
        <v>381</v>
      </c>
      <c r="C4" s="340"/>
      <c r="D4" s="340"/>
      <c r="E4" s="340"/>
      <c r="F4" s="340"/>
      <c r="G4" s="341"/>
      <c r="H4" s="18"/>
      <c r="I4" s="18"/>
    </row>
    <row r="5" spans="1:10" ht="15" x14ac:dyDescent="0.25">
      <c r="A5" s="183" t="s">
        <v>33</v>
      </c>
      <c r="B5" s="323" t="s">
        <v>34</v>
      </c>
      <c r="C5" s="324"/>
      <c r="D5" s="324"/>
      <c r="E5" s="324"/>
      <c r="F5" s="324"/>
      <c r="G5" s="325"/>
    </row>
    <row r="6" spans="1:10" ht="17.25" customHeight="1" x14ac:dyDescent="0.25">
      <c r="A6" s="184"/>
      <c r="B6" s="342" t="s">
        <v>382</v>
      </c>
      <c r="C6" s="343"/>
      <c r="D6" s="343"/>
      <c r="E6" s="343"/>
      <c r="F6" s="343"/>
      <c r="G6" s="344"/>
      <c r="H6" s="19"/>
      <c r="J6" s="5"/>
    </row>
    <row r="7" spans="1:10" ht="15.75" thickBot="1" x14ac:dyDescent="0.3">
      <c r="A7" s="135"/>
      <c r="B7" s="135"/>
      <c r="C7" s="135"/>
      <c r="D7" s="135"/>
      <c r="E7" s="135"/>
      <c r="F7" s="135"/>
      <c r="G7" s="135"/>
    </row>
    <row r="8" spans="1:10" ht="15.75" thickBot="1" x14ac:dyDescent="0.3">
      <c r="A8" s="143" t="s">
        <v>87</v>
      </c>
      <c r="B8" s="330" t="s">
        <v>88</v>
      </c>
      <c r="C8" s="330"/>
      <c r="D8" s="330"/>
      <c r="E8" s="330"/>
      <c r="F8" s="330"/>
      <c r="G8" s="330"/>
      <c r="H8" s="15" t="s">
        <v>37</v>
      </c>
      <c r="I8" s="9"/>
      <c r="J8" s="130"/>
    </row>
    <row r="9" spans="1:10" ht="12.75" customHeight="1" x14ac:dyDescent="0.25">
      <c r="A9" s="146" t="s">
        <v>91</v>
      </c>
      <c r="B9" s="338" t="s">
        <v>92</v>
      </c>
      <c r="C9" s="338"/>
      <c r="D9" s="338"/>
      <c r="E9" s="338"/>
      <c r="F9" s="338"/>
      <c r="G9" s="338"/>
      <c r="H9" s="59">
        <v>2020</v>
      </c>
      <c r="I9" s="20"/>
    </row>
    <row r="10" spans="1:10" ht="12.75" customHeight="1" x14ac:dyDescent="0.25">
      <c r="A10" s="146" t="s">
        <v>262</v>
      </c>
      <c r="B10" s="338" t="s">
        <v>93</v>
      </c>
      <c r="C10" s="338"/>
      <c r="D10" s="338"/>
      <c r="E10" s="338"/>
      <c r="F10" s="338"/>
      <c r="G10" s="338"/>
      <c r="H10" s="56">
        <v>2020</v>
      </c>
      <c r="I10" s="20"/>
    </row>
    <row r="11" spans="1:10" ht="12.75" customHeight="1" x14ac:dyDescent="0.25">
      <c r="A11" s="146" t="s">
        <v>263</v>
      </c>
      <c r="B11" s="338" t="s">
        <v>247</v>
      </c>
      <c r="C11" s="338"/>
      <c r="D11" s="338"/>
      <c r="E11" s="338"/>
      <c r="F11" s="338"/>
      <c r="G11" s="338"/>
      <c r="H11" s="56">
        <v>2020</v>
      </c>
      <c r="I11" s="20"/>
    </row>
    <row r="12" spans="1:10" ht="12.75" customHeight="1" x14ac:dyDescent="0.25">
      <c r="A12" s="146" t="s">
        <v>90</v>
      </c>
      <c r="B12" s="338" t="s">
        <v>248</v>
      </c>
      <c r="C12" s="338"/>
      <c r="D12" s="338"/>
      <c r="E12" s="338"/>
      <c r="F12" s="338"/>
      <c r="G12" s="338"/>
      <c r="H12" s="56">
        <v>2020</v>
      </c>
      <c r="I12" s="20"/>
    </row>
    <row r="13" spans="1:10" ht="12.75" customHeight="1" x14ac:dyDescent="0.25">
      <c r="A13" s="146" t="s">
        <v>264</v>
      </c>
      <c r="B13" s="348" t="s">
        <v>80</v>
      </c>
      <c r="C13" s="338"/>
      <c r="D13" s="338"/>
      <c r="E13" s="338"/>
      <c r="F13" s="338"/>
      <c r="G13" s="349"/>
      <c r="H13" s="56">
        <v>2020</v>
      </c>
      <c r="I13" s="20"/>
    </row>
    <row r="14" spans="1:10" ht="12.75" customHeight="1" x14ac:dyDescent="0.25">
      <c r="A14" s="146" t="s">
        <v>94</v>
      </c>
      <c r="B14" s="348" t="s">
        <v>81</v>
      </c>
      <c r="C14" s="338"/>
      <c r="D14" s="338"/>
      <c r="E14" s="338"/>
      <c r="F14" s="338"/>
      <c r="G14" s="349"/>
      <c r="H14" s="56">
        <v>2020</v>
      </c>
      <c r="I14" s="20"/>
    </row>
    <row r="15" spans="1:10" ht="12.75" customHeight="1" x14ac:dyDescent="0.25">
      <c r="A15" s="146" t="s">
        <v>95</v>
      </c>
      <c r="B15" s="348" t="s">
        <v>82</v>
      </c>
      <c r="C15" s="338"/>
      <c r="D15" s="338"/>
      <c r="E15" s="338"/>
      <c r="F15" s="338"/>
      <c r="G15" s="349"/>
      <c r="H15" s="56">
        <v>2020</v>
      </c>
      <c r="I15" s="20"/>
    </row>
    <row r="16" spans="1:10" ht="12.75" customHeight="1" x14ac:dyDescent="0.25">
      <c r="A16" s="146" t="s">
        <v>96</v>
      </c>
      <c r="B16" s="191" t="s">
        <v>83</v>
      </c>
      <c r="C16" s="147"/>
      <c r="D16" s="147"/>
      <c r="E16" s="147"/>
      <c r="F16" s="147"/>
      <c r="G16" s="147"/>
      <c r="H16" s="56">
        <v>2020</v>
      </c>
      <c r="I16" s="20"/>
    </row>
    <row r="17" spans="1:10" ht="12.75" customHeight="1" x14ac:dyDescent="0.25">
      <c r="A17" s="146" t="s">
        <v>97</v>
      </c>
      <c r="B17" s="348" t="s">
        <v>84</v>
      </c>
      <c r="C17" s="338"/>
      <c r="D17" s="338"/>
      <c r="E17" s="338"/>
      <c r="F17" s="338"/>
      <c r="G17" s="349"/>
      <c r="H17" s="56">
        <v>2020</v>
      </c>
      <c r="I17" s="20"/>
    </row>
    <row r="18" spans="1:10" ht="12.75" customHeight="1" x14ac:dyDescent="0.25">
      <c r="A18" s="146" t="s">
        <v>265</v>
      </c>
      <c r="B18" s="348" t="s">
        <v>246</v>
      </c>
      <c r="C18" s="338"/>
      <c r="D18" s="338"/>
      <c r="E18" s="338"/>
      <c r="F18" s="338"/>
      <c r="G18" s="349"/>
      <c r="H18" s="56">
        <v>2020</v>
      </c>
      <c r="I18" s="20"/>
    </row>
    <row r="19" spans="1:10" ht="12.75" customHeight="1" x14ac:dyDescent="0.25">
      <c r="A19" s="146" t="s">
        <v>266</v>
      </c>
      <c r="B19" s="348" t="s">
        <v>245</v>
      </c>
      <c r="C19" s="338"/>
      <c r="D19" s="338"/>
      <c r="E19" s="338"/>
      <c r="F19" s="338"/>
      <c r="G19" s="349"/>
      <c r="H19" s="56">
        <v>2020</v>
      </c>
      <c r="I19" s="20"/>
    </row>
    <row r="20" spans="1:10" ht="12.75" customHeight="1" x14ac:dyDescent="0.25">
      <c r="A20" s="146" t="s">
        <v>57</v>
      </c>
      <c r="B20" s="338" t="s">
        <v>244</v>
      </c>
      <c r="C20" s="338"/>
      <c r="D20" s="338"/>
      <c r="E20" s="338"/>
      <c r="F20" s="338"/>
      <c r="G20" s="338"/>
      <c r="H20" s="56">
        <v>2020</v>
      </c>
      <c r="I20" s="20"/>
    </row>
    <row r="21" spans="1:10" ht="12.75" customHeight="1" x14ac:dyDescent="0.25">
      <c r="A21" s="146" t="s">
        <v>267</v>
      </c>
      <c r="B21" s="338" t="s">
        <v>133</v>
      </c>
      <c r="C21" s="338"/>
      <c r="D21" s="338"/>
      <c r="E21" s="338"/>
      <c r="F21" s="338"/>
      <c r="G21" s="338"/>
      <c r="H21" s="56">
        <v>2020</v>
      </c>
      <c r="I21" s="20"/>
    </row>
    <row r="22" spans="1:10" ht="12.75" customHeight="1" x14ac:dyDescent="0.25">
      <c r="A22" s="146" t="s">
        <v>268</v>
      </c>
      <c r="B22" s="338" t="s">
        <v>134</v>
      </c>
      <c r="C22" s="338"/>
      <c r="D22" s="338"/>
      <c r="E22" s="338"/>
      <c r="F22" s="338"/>
      <c r="G22" s="338"/>
      <c r="H22" s="56">
        <v>2020</v>
      </c>
      <c r="I22" s="20"/>
    </row>
    <row r="23" spans="1:10" ht="12.75" customHeight="1" x14ac:dyDescent="0.25">
      <c r="A23" s="146" t="s">
        <v>66</v>
      </c>
      <c r="B23" s="338"/>
      <c r="C23" s="338"/>
      <c r="D23" s="338"/>
      <c r="E23" s="338"/>
      <c r="F23" s="338"/>
      <c r="G23" s="338"/>
      <c r="H23" s="56"/>
      <c r="I23" s="20"/>
    </row>
    <row r="24" spans="1:10" ht="12.75" customHeight="1" x14ac:dyDescent="0.25">
      <c r="A24" s="146" t="s">
        <v>66</v>
      </c>
      <c r="B24" s="338"/>
      <c r="C24" s="338"/>
      <c r="D24" s="338"/>
      <c r="E24" s="338"/>
      <c r="F24" s="338"/>
      <c r="G24" s="338"/>
      <c r="H24" s="56"/>
      <c r="I24" s="20"/>
    </row>
    <row r="25" spans="1:10" ht="13.5" customHeight="1" x14ac:dyDescent="0.25">
      <c r="A25" s="146" t="s">
        <v>66</v>
      </c>
      <c r="B25" s="338"/>
      <c r="C25" s="338"/>
      <c r="D25" s="338"/>
      <c r="E25" s="338"/>
      <c r="F25" s="338"/>
      <c r="G25" s="338"/>
      <c r="H25" s="56"/>
      <c r="I25" s="20"/>
    </row>
    <row r="26" spans="1:10" ht="15" x14ac:dyDescent="0.25">
      <c r="A26" s="146" t="s">
        <v>66</v>
      </c>
      <c r="B26" s="338"/>
      <c r="C26" s="338"/>
      <c r="D26" s="338"/>
      <c r="E26" s="338"/>
      <c r="F26" s="338"/>
      <c r="G26" s="338"/>
      <c r="H26" s="56"/>
    </row>
    <row r="27" spans="1:10" ht="15" x14ac:dyDescent="0.25">
      <c r="A27" s="146" t="s">
        <v>66</v>
      </c>
      <c r="B27" s="338"/>
      <c r="C27" s="338"/>
      <c r="D27" s="338"/>
      <c r="E27" s="338"/>
      <c r="F27" s="338"/>
      <c r="G27" s="338"/>
      <c r="H27" s="56"/>
    </row>
    <row r="28" spans="1:10" ht="15" x14ac:dyDescent="0.25">
      <c r="A28" s="146" t="s">
        <v>66</v>
      </c>
      <c r="B28" s="338"/>
      <c r="C28" s="338"/>
      <c r="D28" s="338"/>
      <c r="E28" s="338"/>
      <c r="F28" s="338"/>
      <c r="G28" s="338"/>
      <c r="H28" s="56"/>
    </row>
    <row r="29" spans="1:10" ht="13.5" thickBot="1" x14ac:dyDescent="0.25"/>
    <row r="30" spans="1:10" ht="14.25" x14ac:dyDescent="0.25">
      <c r="A30" s="32" t="s">
        <v>38</v>
      </c>
      <c r="B30" s="30" t="s">
        <v>39</v>
      </c>
      <c r="C30" s="21"/>
      <c r="D30" s="21"/>
      <c r="E30" s="22"/>
      <c r="G30" s="2"/>
    </row>
    <row r="31" spans="1:10" ht="15" thickBot="1" x14ac:dyDescent="0.3">
      <c r="A31" s="33" t="str">
        <f>"Option [g/kWh]"</f>
        <v>Option [g/kWh]</v>
      </c>
      <c r="B31" s="31" t="s">
        <v>40</v>
      </c>
      <c r="C31" s="23" t="s">
        <v>41</v>
      </c>
      <c r="D31" s="23" t="s">
        <v>42</v>
      </c>
      <c r="E31" s="24" t="s">
        <v>43</v>
      </c>
      <c r="G31" s="2"/>
      <c r="J31" s="130"/>
    </row>
    <row r="32" spans="1:10" ht="14.25" customHeight="1" x14ac:dyDescent="0.2">
      <c r="A32" s="37" t="str">
        <f t="shared" ref="A32:A51" si="0">+A9</f>
        <v>Erdgas</v>
      </c>
      <c r="B32" s="93">
        <v>0.11641732684801426</v>
      </c>
      <c r="C32" s="94">
        <v>6.4132462129440808E-3</v>
      </c>
      <c r="D32" s="94">
        <v>0.15556218932961632</v>
      </c>
      <c r="E32" s="73">
        <v>5.9567966195913707E-3</v>
      </c>
      <c r="F32" s="8"/>
    </row>
    <row r="33" spans="1:6" ht="14.25" customHeight="1" x14ac:dyDescent="0.2">
      <c r="A33" s="34" t="str">
        <f t="shared" si="0"/>
        <v>Gas Brennwert</v>
      </c>
      <c r="B33" s="95">
        <v>0.10262914128317734</v>
      </c>
      <c r="C33" s="84">
        <v>5.9761099597763281E-3</v>
      </c>
      <c r="D33" s="84">
        <v>0.13643952350745889</v>
      </c>
      <c r="E33" s="74">
        <v>5.3800334215269368E-3</v>
      </c>
      <c r="F33" s="8"/>
    </row>
    <row r="34" spans="1:6" x14ac:dyDescent="0.2">
      <c r="A34" s="34" t="str">
        <f t="shared" si="0"/>
        <v>Flüssiggas (LPG)</v>
      </c>
      <c r="B34" s="95">
        <v>0.15910863663386382</v>
      </c>
      <c r="C34" s="84">
        <v>5.8650458299046533E-2</v>
      </c>
      <c r="D34" s="84">
        <v>0.14089765867415741</v>
      </c>
      <c r="E34" s="74">
        <v>1.2326654758955414E-2</v>
      </c>
      <c r="F34" s="8"/>
    </row>
    <row r="35" spans="1:6" x14ac:dyDescent="0.2">
      <c r="A35" s="34" t="str">
        <f t="shared" si="0"/>
        <v>Heizöl</v>
      </c>
      <c r="B35" s="95">
        <v>0.35486889663754989</v>
      </c>
      <c r="C35" s="84">
        <v>0.1998032659103301</v>
      </c>
      <c r="D35" s="84">
        <v>0.2195925384007763</v>
      </c>
      <c r="E35" s="74">
        <v>2.273151352159531E-2</v>
      </c>
      <c r="F35" s="8"/>
    </row>
    <row r="36" spans="1:6" x14ac:dyDescent="0.2">
      <c r="A36" s="34" t="str">
        <f t="shared" si="0"/>
        <v>Elektro-Speicher-mix</v>
      </c>
      <c r="B36" s="95">
        <v>0.56838857164706902</v>
      </c>
      <c r="C36" s="84">
        <v>0.17317205990557535</v>
      </c>
      <c r="D36" s="84">
        <v>0.35832702542956008</v>
      </c>
      <c r="E36" s="74">
        <v>3.0074906994177364E-2</v>
      </c>
      <c r="F36" s="8"/>
    </row>
    <row r="37" spans="1:6" x14ac:dyDescent="0.2">
      <c r="A37" s="34" t="str">
        <f t="shared" si="0"/>
        <v>Elektro-WP-Luft (mix)</v>
      </c>
      <c r="B37" s="95">
        <v>0.19121029653764132</v>
      </c>
      <c r="C37" s="84">
        <v>5.8574077933698593E-2</v>
      </c>
      <c r="D37" s="84">
        <v>0.12326922690390635</v>
      </c>
      <c r="E37" s="74">
        <v>1.1644675635227659E-2</v>
      </c>
      <c r="F37" s="8"/>
    </row>
    <row r="38" spans="1:6" x14ac:dyDescent="0.2">
      <c r="A38" s="34" t="str">
        <f t="shared" si="0"/>
        <v>Elektro-WP-Boden (mix)</v>
      </c>
      <c r="B38" s="95">
        <v>0.17384407828722356</v>
      </c>
      <c r="C38" s="84">
        <v>5.3532232164880914E-2</v>
      </c>
      <c r="D38" s="84">
        <v>0.11599069523690272</v>
      </c>
      <c r="E38" s="74">
        <v>1.1733719532252841E-2</v>
      </c>
      <c r="F38" s="8"/>
    </row>
    <row r="39" spans="1:6" x14ac:dyDescent="0.2">
      <c r="A39" s="34" t="str">
        <f t="shared" si="0"/>
        <v>Elektro-WP-Wasser (mix)</v>
      </c>
      <c r="B39" s="95">
        <v>0.1660982805229535</v>
      </c>
      <c r="C39" s="84">
        <v>5.2753319579502446E-2</v>
      </c>
      <c r="D39" s="84">
        <v>0.11138967970121381</v>
      </c>
      <c r="E39" s="74">
        <v>1.2347214540354487E-2</v>
      </c>
      <c r="F39" s="8"/>
    </row>
    <row r="40" spans="1:6" x14ac:dyDescent="0.2">
      <c r="A40" s="34" t="str">
        <f t="shared" si="0"/>
        <v>Fernwärme-mix</v>
      </c>
      <c r="B40" s="95">
        <v>0.35398664789007983</v>
      </c>
      <c r="C40" s="84">
        <v>0.10659169196849111</v>
      </c>
      <c r="D40" s="84">
        <v>0.33675743222948423</v>
      </c>
      <c r="E40" s="74">
        <v>1.4802519518547811E-2</v>
      </c>
      <c r="F40" s="8"/>
    </row>
    <row r="41" spans="1:6" x14ac:dyDescent="0.2">
      <c r="A41" s="34" t="str">
        <f t="shared" si="0"/>
        <v>Holz-Scheit</v>
      </c>
      <c r="B41" s="95">
        <v>0.39295863069386011</v>
      </c>
      <c r="C41" s="84">
        <v>0.17841657374030559</v>
      </c>
      <c r="D41" s="84">
        <v>0.26734990076701987</v>
      </c>
      <c r="E41" s="74">
        <v>0.17694760086379224</v>
      </c>
      <c r="F41" s="8"/>
    </row>
    <row r="42" spans="1:6" x14ac:dyDescent="0.2">
      <c r="A42" s="34" t="str">
        <f t="shared" si="0"/>
        <v>Holz-Hackschnitzel (Wald)</v>
      </c>
      <c r="B42" s="95">
        <v>0.39152416553535607</v>
      </c>
      <c r="C42" s="84">
        <v>0.11704171095464917</v>
      </c>
      <c r="D42" s="84">
        <v>0.37245679987365649</v>
      </c>
      <c r="E42" s="74">
        <v>0.12893800765197078</v>
      </c>
      <c r="F42" s="8"/>
    </row>
    <row r="43" spans="1:6" x14ac:dyDescent="0.2">
      <c r="A43" s="34" t="str">
        <f t="shared" si="0"/>
        <v>Holz-Pellets</v>
      </c>
      <c r="B43" s="95">
        <v>0.35312099008781539</v>
      </c>
      <c r="C43" s="84">
        <v>0.13948577426020262</v>
      </c>
      <c r="D43" s="84">
        <v>0.28291742533647868</v>
      </c>
      <c r="E43" s="74">
        <v>7.3131696037153832E-2</v>
      </c>
      <c r="F43" s="8"/>
    </row>
    <row r="44" spans="1:6" x14ac:dyDescent="0.2">
      <c r="A44" s="34" t="str">
        <f t="shared" si="0"/>
        <v>Solar-Warmwasser-flach</v>
      </c>
      <c r="B44" s="95">
        <v>6.069742389940809E-2</v>
      </c>
      <c r="C44" s="84">
        <v>3.1004027146708305E-2</v>
      </c>
      <c r="D44" s="84">
        <v>3.7061574695475358E-2</v>
      </c>
      <c r="E44" s="74">
        <v>1.531146891610552E-2</v>
      </c>
      <c r="F44" s="8"/>
    </row>
    <row r="45" spans="1:6" x14ac:dyDescent="0.2">
      <c r="A45" s="34" t="str">
        <f t="shared" si="0"/>
        <v>Solar-Warmwasser-Vakuum</v>
      </c>
      <c r="B45" s="95">
        <v>8.7586362805348386E-2</v>
      </c>
      <c r="C45" s="84">
        <v>4.6989709071120975E-2</v>
      </c>
      <c r="D45" s="84">
        <v>5.0066563066636274E-2</v>
      </c>
      <c r="E45" s="74">
        <v>2.4574719596777008E-2</v>
      </c>
      <c r="F45" s="8"/>
    </row>
    <row r="46" spans="1:6" x14ac:dyDescent="0.2">
      <c r="A46" s="34" t="str">
        <f t="shared" si="0"/>
        <v xml:space="preserve"> </v>
      </c>
      <c r="B46" s="95"/>
      <c r="C46" s="84"/>
      <c r="D46" s="84"/>
      <c r="E46" s="74"/>
      <c r="F46" s="8"/>
    </row>
    <row r="47" spans="1:6" x14ac:dyDescent="0.2">
      <c r="A47" s="34" t="str">
        <f t="shared" si="0"/>
        <v xml:space="preserve"> </v>
      </c>
      <c r="B47" s="95"/>
      <c r="C47" s="84"/>
      <c r="D47" s="84"/>
      <c r="E47" s="74"/>
      <c r="F47" s="8"/>
    </row>
    <row r="48" spans="1:6" x14ac:dyDescent="0.2">
      <c r="A48" s="34" t="str">
        <f t="shared" si="0"/>
        <v xml:space="preserve"> </v>
      </c>
      <c r="B48" s="95"/>
      <c r="C48" s="84"/>
      <c r="D48" s="84"/>
      <c r="E48" s="74"/>
      <c r="F48" s="8"/>
    </row>
    <row r="49" spans="1:10" x14ac:dyDescent="0.2">
      <c r="A49" s="34" t="str">
        <f t="shared" si="0"/>
        <v xml:space="preserve"> </v>
      </c>
      <c r="B49" s="95"/>
      <c r="C49" s="84"/>
      <c r="D49" s="84"/>
      <c r="E49" s="74"/>
      <c r="F49" s="8"/>
    </row>
    <row r="50" spans="1:10" x14ac:dyDescent="0.2">
      <c r="A50" s="34" t="str">
        <f t="shared" si="0"/>
        <v xml:space="preserve"> </v>
      </c>
      <c r="B50" s="95"/>
      <c r="C50" s="84"/>
      <c r="D50" s="84"/>
      <c r="E50" s="74"/>
      <c r="F50" s="8"/>
    </row>
    <row r="51" spans="1:10" x14ac:dyDescent="0.2">
      <c r="A51" s="34" t="str">
        <f t="shared" si="0"/>
        <v xml:space="preserve"> </v>
      </c>
      <c r="B51" s="95"/>
      <c r="C51" s="84"/>
      <c r="D51" s="84"/>
      <c r="E51" s="74"/>
      <c r="F51" s="8"/>
    </row>
    <row r="52" spans="1:10" ht="13.5" thickBot="1" x14ac:dyDescent="0.25"/>
    <row r="53" spans="1:10" ht="14.25" x14ac:dyDescent="0.25">
      <c r="A53" s="36" t="s">
        <v>44</v>
      </c>
      <c r="B53" s="30" t="s">
        <v>45</v>
      </c>
      <c r="C53" s="21"/>
      <c r="D53" s="21"/>
      <c r="E53" s="22"/>
      <c r="F53" s="9"/>
    </row>
    <row r="54" spans="1:10" ht="15" thickBot="1" x14ac:dyDescent="0.3">
      <c r="A54" s="33" t="str">
        <f>"Option ["&amp;I$5&amp;"/"&amp;I$6&amp;"]"</f>
        <v>Option [/]</v>
      </c>
      <c r="B54" s="31" t="s">
        <v>40</v>
      </c>
      <c r="C54" s="23" t="s">
        <v>46</v>
      </c>
      <c r="D54" s="23" t="s">
        <v>47</v>
      </c>
      <c r="E54" s="24" t="s">
        <v>48</v>
      </c>
      <c r="F54" s="9"/>
      <c r="J54" s="130"/>
    </row>
    <row r="55" spans="1:10" ht="14.25" customHeight="1" x14ac:dyDescent="0.2">
      <c r="A55" s="37" t="str">
        <f>+A$9</f>
        <v>Erdgas</v>
      </c>
      <c r="B55" s="87">
        <v>261.15685775977192</v>
      </c>
      <c r="C55" s="88">
        <v>253.24602295556525</v>
      </c>
      <c r="D55" s="43">
        <v>0.24451105268810386</v>
      </c>
      <c r="E55" s="73">
        <v>2.1565862879536911E-3</v>
      </c>
      <c r="F55" s="11"/>
      <c r="G55" s="9"/>
    </row>
    <row r="56" spans="1:10" ht="14.25" customHeight="1" x14ac:dyDescent="0.2">
      <c r="A56" s="34" t="str">
        <f t="shared" ref="A56:A68" si="1">+A10</f>
        <v>Gas Brennwert</v>
      </c>
      <c r="B56" s="89">
        <v>228.21736944437109</v>
      </c>
      <c r="C56" s="90">
        <v>221.29239265459628</v>
      </c>
      <c r="D56" s="10">
        <v>0.2138029532125563</v>
      </c>
      <c r="E56" s="74">
        <v>1.9132199209128012E-3</v>
      </c>
      <c r="F56" s="11"/>
      <c r="G56" s="9"/>
    </row>
    <row r="57" spans="1:10" x14ac:dyDescent="0.2">
      <c r="A57" s="34" t="str">
        <f t="shared" si="1"/>
        <v>Flüssiggas (LPG)</v>
      </c>
      <c r="B57" s="89">
        <v>338.19169335658114</v>
      </c>
      <c r="C57" s="90">
        <v>335.64971147658338</v>
      </c>
      <c r="D57" s="10">
        <v>6.5461459246386008E-2</v>
      </c>
      <c r="E57" s="74">
        <v>2.1437151043495802E-3</v>
      </c>
      <c r="F57" s="11"/>
    </row>
    <row r="58" spans="1:10" x14ac:dyDescent="0.2">
      <c r="A58" s="34" t="str">
        <f t="shared" si="1"/>
        <v>Heizöl</v>
      </c>
      <c r="B58" s="89">
        <v>364.13648021696997</v>
      </c>
      <c r="C58" s="90">
        <v>360.94499333298137</v>
      </c>
      <c r="D58" s="10">
        <v>6.9527929598679261E-2</v>
      </c>
      <c r="E58" s="74">
        <v>4.1337181151091494E-3</v>
      </c>
      <c r="F58" s="11"/>
    </row>
    <row r="59" spans="1:10" x14ac:dyDescent="0.2">
      <c r="A59" s="34" t="str">
        <f t="shared" si="1"/>
        <v>Elektro-Speicher-mix</v>
      </c>
      <c r="B59" s="89">
        <v>394.8171119972879</v>
      </c>
      <c r="C59" s="90">
        <v>377.77987613538625</v>
      </c>
      <c r="D59" s="10">
        <v>0.32261680076737664</v>
      </c>
      <c r="E59" s="74">
        <v>2.6590126585963606E-2</v>
      </c>
      <c r="F59" s="11"/>
    </row>
    <row r="60" spans="1:10" x14ac:dyDescent="0.2">
      <c r="A60" s="34" t="str">
        <f t="shared" si="1"/>
        <v>Elektro-WP-Luft (mix)</v>
      </c>
      <c r="B60" s="89">
        <v>129.76084883330395</v>
      </c>
      <c r="C60" s="90">
        <v>124.14391939441879</v>
      </c>
      <c r="D60" s="10">
        <v>0.10823032972804089</v>
      </c>
      <c r="E60" s="74">
        <v>8.564440313358096E-3</v>
      </c>
      <c r="F60" s="11"/>
    </row>
    <row r="61" spans="1:10" x14ac:dyDescent="0.2">
      <c r="A61" s="34" t="str">
        <f t="shared" si="1"/>
        <v>Elektro-WP-Boden (mix)</v>
      </c>
      <c r="B61" s="89">
        <v>113.20994025296254</v>
      </c>
      <c r="C61" s="90">
        <v>108.32902153970566</v>
      </c>
      <c r="D61" s="10">
        <v>9.5217340384994867E-2</v>
      </c>
      <c r="E61" s="74">
        <v>7.3167389748402126E-3</v>
      </c>
      <c r="F61" s="11"/>
    </row>
    <row r="62" spans="1:10" x14ac:dyDescent="0.2">
      <c r="A62" s="34" t="str">
        <f t="shared" si="1"/>
        <v>Elektro-WP-Wasser (mix)</v>
      </c>
      <c r="B62" s="89">
        <v>103.93953426633963</v>
      </c>
      <c r="C62" s="90">
        <v>99.378165284888695</v>
      </c>
      <c r="D62" s="10">
        <v>9.0663407414730113E-2</v>
      </c>
      <c r="E62" s="74">
        <v>6.65624132789826E-3</v>
      </c>
      <c r="F62" s="11"/>
    </row>
    <row r="63" spans="1:10" x14ac:dyDescent="0.2">
      <c r="A63" s="34" t="str">
        <f t="shared" si="1"/>
        <v>Fernwärme-mix</v>
      </c>
      <c r="B63" s="89">
        <v>204.04432360726884</v>
      </c>
      <c r="C63" s="90">
        <v>192.52323108708219</v>
      </c>
      <c r="D63" s="10">
        <v>0.28463209016221031</v>
      </c>
      <c r="E63" s="74">
        <v>1.121228401435454E-2</v>
      </c>
      <c r="F63" s="11"/>
    </row>
    <row r="64" spans="1:10" x14ac:dyDescent="0.2">
      <c r="A64" s="34" t="str">
        <f t="shared" si="1"/>
        <v>Holz-Scheit</v>
      </c>
      <c r="B64" s="89">
        <v>16.478412720707048</v>
      </c>
      <c r="C64" s="90">
        <v>4.8733223158057273</v>
      </c>
      <c r="D64" s="10">
        <v>0.31604792183450064</v>
      </c>
      <c r="E64" s="74">
        <v>7.9741198547010408E-3</v>
      </c>
      <c r="F64" s="11"/>
    </row>
    <row r="65" spans="1:10" x14ac:dyDescent="0.2">
      <c r="A65" s="34" t="str">
        <f t="shared" si="1"/>
        <v>Holz-Hackschnitzel (Wald)</v>
      </c>
      <c r="B65" s="89">
        <v>19.660220755164108</v>
      </c>
      <c r="C65" s="90">
        <v>14.552483489571374</v>
      </c>
      <c r="D65" s="10">
        <v>0.12399171504387017</v>
      </c>
      <c r="E65" s="74">
        <v>5.0952726723448236E-3</v>
      </c>
      <c r="F65" s="11"/>
    </row>
    <row r="66" spans="1:10" x14ac:dyDescent="0.2">
      <c r="A66" s="34" t="str">
        <f t="shared" si="1"/>
        <v>Holz-Pellets</v>
      </c>
      <c r="B66" s="89">
        <v>19.846722573498809</v>
      </c>
      <c r="C66" s="90">
        <v>17.601362709956121</v>
      </c>
      <c r="D66" s="10">
        <v>2.7202755795299738E-2</v>
      </c>
      <c r="E66" s="74">
        <v>5.2852035437094885E-3</v>
      </c>
      <c r="F66" s="11"/>
    </row>
    <row r="67" spans="1:10" x14ac:dyDescent="0.2">
      <c r="A67" s="34" t="str">
        <f t="shared" si="1"/>
        <v>Solar-Warmwasser-flach</v>
      </c>
      <c r="B67" s="89">
        <v>19.60407113667344</v>
      </c>
      <c r="C67" s="90">
        <v>17.210780780766868</v>
      </c>
      <c r="D67" s="10">
        <v>3.3232634194371904E-2</v>
      </c>
      <c r="E67" s="74">
        <v>8.126619416551884E-4</v>
      </c>
      <c r="F67" s="11"/>
    </row>
    <row r="68" spans="1:10" x14ac:dyDescent="0.2">
      <c r="A68" s="34" t="str">
        <f t="shared" si="1"/>
        <v>Solar-Warmwasser-Vakuum</v>
      </c>
      <c r="B68" s="89">
        <v>28.004399305242011</v>
      </c>
      <c r="C68" s="90">
        <v>24.134468713474369</v>
      </c>
      <c r="D68" s="10">
        <v>5.1637380578918278E-2</v>
      </c>
      <c r="E68" s="74">
        <v>1.1890847209219471E-3</v>
      </c>
      <c r="F68" s="11"/>
    </row>
    <row r="69" spans="1:10" x14ac:dyDescent="0.2">
      <c r="A69" s="34" t="str">
        <f t="shared" ref="A69:A74" si="2">+A46</f>
        <v xml:space="preserve"> </v>
      </c>
      <c r="B69" s="89"/>
      <c r="C69" s="90"/>
      <c r="D69" s="10"/>
      <c r="E69" s="74"/>
      <c r="F69" s="11"/>
    </row>
    <row r="70" spans="1:10" x14ac:dyDescent="0.2">
      <c r="A70" s="34" t="str">
        <f t="shared" si="2"/>
        <v xml:space="preserve"> </v>
      </c>
      <c r="B70" s="89"/>
      <c r="C70" s="90"/>
      <c r="D70" s="10"/>
      <c r="E70" s="74"/>
      <c r="F70" s="11"/>
    </row>
    <row r="71" spans="1:10" x14ac:dyDescent="0.2">
      <c r="A71" s="34" t="str">
        <f t="shared" si="2"/>
        <v xml:space="preserve"> </v>
      </c>
      <c r="B71" s="89"/>
      <c r="C71" s="90"/>
      <c r="D71" s="10"/>
      <c r="E71" s="74"/>
      <c r="F71" s="11"/>
    </row>
    <row r="72" spans="1:10" x14ac:dyDescent="0.2">
      <c r="A72" s="34" t="str">
        <f t="shared" si="2"/>
        <v xml:space="preserve"> </v>
      </c>
      <c r="B72" s="89"/>
      <c r="C72" s="90"/>
      <c r="D72" s="10"/>
      <c r="E72" s="74"/>
      <c r="F72" s="11"/>
    </row>
    <row r="73" spans="1:10" x14ac:dyDescent="0.2">
      <c r="A73" s="34" t="str">
        <f t="shared" si="2"/>
        <v xml:space="preserve"> </v>
      </c>
      <c r="B73" s="89"/>
      <c r="C73" s="90"/>
      <c r="D73" s="10"/>
      <c r="E73" s="74"/>
      <c r="F73" s="11"/>
    </row>
    <row r="74" spans="1:10" x14ac:dyDescent="0.2">
      <c r="A74" s="34" t="str">
        <f t="shared" si="2"/>
        <v xml:space="preserve"> </v>
      </c>
      <c r="B74" s="89"/>
      <c r="C74" s="90"/>
      <c r="D74" s="10"/>
      <c r="E74" s="74"/>
      <c r="F74" s="11"/>
    </row>
    <row r="75" spans="1:10" ht="13.5" thickBot="1" x14ac:dyDescent="0.25"/>
    <row r="76" spans="1:10" x14ac:dyDescent="0.2">
      <c r="A76" s="41" t="s">
        <v>49</v>
      </c>
      <c r="B76" s="30"/>
      <c r="C76" s="21" t="s">
        <v>50</v>
      </c>
      <c r="D76" s="22" t="s">
        <v>51</v>
      </c>
    </row>
    <row r="77" spans="1:10" ht="15" thickBot="1" x14ac:dyDescent="0.3">
      <c r="A77" s="33" t="s">
        <v>69</v>
      </c>
      <c r="B77" s="31" t="s">
        <v>52</v>
      </c>
      <c r="C77" s="23" t="s">
        <v>53</v>
      </c>
      <c r="D77" s="24" t="s">
        <v>53</v>
      </c>
      <c r="J77" s="130"/>
    </row>
    <row r="78" spans="1:10" x14ac:dyDescent="0.2">
      <c r="A78" s="37" t="str">
        <f t="shared" ref="A78:A91" si="3">+A9</f>
        <v>Erdgas</v>
      </c>
      <c r="B78" s="42">
        <v>1.3133611078379412</v>
      </c>
      <c r="C78" s="43">
        <v>1.2794287400936446</v>
      </c>
      <c r="D78" s="26">
        <v>3.393236774429656E-2</v>
      </c>
    </row>
    <row r="79" spans="1:10" x14ac:dyDescent="0.2">
      <c r="A79" s="34" t="str">
        <f t="shared" si="3"/>
        <v>Gas Brennwert</v>
      </c>
      <c r="B79" s="44">
        <v>1.1477278810320779</v>
      </c>
      <c r="C79" s="10">
        <v>1.1169584749246013</v>
      </c>
      <c r="D79" s="27">
        <v>3.0769406107476457E-2</v>
      </c>
    </row>
    <row r="80" spans="1:10" x14ac:dyDescent="0.2">
      <c r="A80" s="34" t="str">
        <f t="shared" si="3"/>
        <v>Flüssiggas (LPG)</v>
      </c>
      <c r="B80" s="44">
        <v>1.258707614392014</v>
      </c>
      <c r="C80" s="10">
        <v>1.2424373563834403</v>
      </c>
      <c r="D80" s="27">
        <v>1.6270258008573582E-2</v>
      </c>
    </row>
    <row r="81" spans="1:4" x14ac:dyDescent="0.2">
      <c r="A81" s="34" t="str">
        <f t="shared" si="3"/>
        <v>Heizöl</v>
      </c>
      <c r="B81" s="44">
        <v>1.360105322970671</v>
      </c>
      <c r="C81" s="10">
        <v>1.3443068234873732</v>
      </c>
      <c r="D81" s="27">
        <v>1.5798499483297847E-2</v>
      </c>
    </row>
    <row r="82" spans="1:4" x14ac:dyDescent="0.2">
      <c r="A82" s="34" t="str">
        <f t="shared" si="3"/>
        <v>Elektro-Speicher-mix</v>
      </c>
      <c r="B82" s="44">
        <v>2.3085878333585805</v>
      </c>
      <c r="C82" s="10">
        <v>1.4072895726503254</v>
      </c>
      <c r="D82" s="27">
        <v>0.90129826070825525</v>
      </c>
    </row>
    <row r="83" spans="1:4" x14ac:dyDescent="0.2">
      <c r="A83" s="34" t="str">
        <f t="shared" si="3"/>
        <v>Elektro-WP-Luft (mix)</v>
      </c>
      <c r="B83" s="44">
        <v>0.75007981497771992</v>
      </c>
      <c r="C83" s="10">
        <v>0.45926397855323731</v>
      </c>
      <c r="D83" s="27">
        <v>0.29081583642448272</v>
      </c>
    </row>
    <row r="84" spans="1:4" x14ac:dyDescent="0.2">
      <c r="A84" s="34" t="str">
        <f t="shared" si="3"/>
        <v>Elektro-WP-Boden (mix)</v>
      </c>
      <c r="B84" s="44">
        <v>0.638955979599796</v>
      </c>
      <c r="C84" s="10">
        <v>0.39375404612105852</v>
      </c>
      <c r="D84" s="27">
        <v>0.24520193347873745</v>
      </c>
    </row>
    <row r="85" spans="1:4" x14ac:dyDescent="0.2">
      <c r="A85" s="34" t="str">
        <f t="shared" si="3"/>
        <v>Elektro-WP-Wasser (mix)</v>
      </c>
      <c r="B85" s="44">
        <v>0.58258574516591854</v>
      </c>
      <c r="C85" s="10">
        <v>0.36093075575333833</v>
      </c>
      <c r="D85" s="27">
        <v>0.22165498941258022</v>
      </c>
    </row>
    <row r="86" spans="1:4" x14ac:dyDescent="0.2">
      <c r="A86" s="34" t="str">
        <f t="shared" si="3"/>
        <v>Fernwärme-mix</v>
      </c>
      <c r="B86" s="44">
        <v>1.1451077384449326</v>
      </c>
      <c r="C86" s="10">
        <v>0.72105078551723323</v>
      </c>
      <c r="D86" s="27">
        <v>0.42405695292769963</v>
      </c>
    </row>
    <row r="87" spans="1:4" x14ac:dyDescent="0.2">
      <c r="A87" s="34" t="str">
        <f t="shared" si="3"/>
        <v>Holz-Scheit</v>
      </c>
      <c r="B87" s="44">
        <v>1.456152596645679</v>
      </c>
      <c r="C87" s="10">
        <v>1.8041176013981444E-2</v>
      </c>
      <c r="D87" s="27">
        <v>1.4381114206316974</v>
      </c>
    </row>
    <row r="88" spans="1:4" x14ac:dyDescent="0.2">
      <c r="A88" s="34" t="str">
        <f t="shared" si="3"/>
        <v>Holz-Hackschnitzel (Wald)</v>
      </c>
      <c r="B88" s="44">
        <v>1.2460284165803868</v>
      </c>
      <c r="C88" s="10">
        <v>5.2882408823837171E-2</v>
      </c>
      <c r="D88" s="27">
        <v>1.1931460077565494</v>
      </c>
    </row>
    <row r="89" spans="1:4" x14ac:dyDescent="0.2">
      <c r="A89" s="34" t="str">
        <f t="shared" si="3"/>
        <v>Holz-Pellets</v>
      </c>
      <c r="B89" s="44">
        <v>1.2622454351117229</v>
      </c>
      <c r="C89" s="10">
        <v>6.5333042064730187E-2</v>
      </c>
      <c r="D89" s="27">
        <v>1.1969123930469927</v>
      </c>
    </row>
    <row r="90" spans="1:4" x14ac:dyDescent="0.2">
      <c r="A90" s="34" t="str">
        <f t="shared" si="3"/>
        <v>Solar-Warmwasser-flach</v>
      </c>
      <c r="B90" s="44">
        <v>1.0801452421020494</v>
      </c>
      <c r="C90" s="10">
        <v>5.6651179931184001E-2</v>
      </c>
      <c r="D90" s="27">
        <v>1.0234940621708655</v>
      </c>
    </row>
    <row r="91" spans="1:4" x14ac:dyDescent="0.2">
      <c r="A91" s="34" t="str">
        <f t="shared" si="3"/>
        <v>Solar-Warmwasser-Vakuum</v>
      </c>
      <c r="B91" s="44">
        <v>1.1161790728829279</v>
      </c>
      <c r="C91" s="10">
        <v>8.1905417058655838E-2</v>
      </c>
      <c r="D91" s="27">
        <v>1.0342736558242722</v>
      </c>
    </row>
    <row r="92" spans="1:4" x14ac:dyDescent="0.2">
      <c r="A92" s="34" t="str">
        <f t="shared" ref="A92:A97" si="4">+A69</f>
        <v xml:space="preserve"> </v>
      </c>
      <c r="B92" s="44"/>
      <c r="C92" s="10"/>
      <c r="D92" s="27"/>
    </row>
    <row r="93" spans="1:4" x14ac:dyDescent="0.2">
      <c r="A93" s="34" t="str">
        <f t="shared" si="4"/>
        <v xml:space="preserve"> </v>
      </c>
      <c r="B93" s="44"/>
      <c r="C93" s="10"/>
      <c r="D93" s="27"/>
    </row>
    <row r="94" spans="1:4" x14ac:dyDescent="0.2">
      <c r="A94" s="34" t="str">
        <f t="shared" si="4"/>
        <v xml:space="preserve"> </v>
      </c>
      <c r="B94" s="44"/>
      <c r="C94" s="10"/>
      <c r="D94" s="27"/>
    </row>
    <row r="95" spans="1:4" x14ac:dyDescent="0.2">
      <c r="A95" s="34" t="str">
        <f t="shared" si="4"/>
        <v xml:space="preserve"> </v>
      </c>
      <c r="B95" s="44"/>
      <c r="C95" s="10"/>
      <c r="D95" s="27"/>
    </row>
    <row r="96" spans="1:4" x14ac:dyDescent="0.2">
      <c r="A96" s="34" t="str">
        <f t="shared" si="4"/>
        <v xml:space="preserve"> </v>
      </c>
      <c r="B96" s="44"/>
      <c r="C96" s="10"/>
      <c r="D96" s="27"/>
    </row>
    <row r="97" spans="1:10" x14ac:dyDescent="0.2">
      <c r="A97" s="34" t="str">
        <f t="shared" si="4"/>
        <v xml:space="preserve"> </v>
      </c>
      <c r="B97" s="44"/>
      <c r="C97" s="10"/>
      <c r="D97" s="27"/>
    </row>
    <row r="98" spans="1:10" ht="13.5" thickBot="1" x14ac:dyDescent="0.25"/>
    <row r="99" spans="1:10" x14ac:dyDescent="0.2">
      <c r="A99" s="49" t="s">
        <v>54</v>
      </c>
      <c r="B99" s="47"/>
    </row>
    <row r="100" spans="1:10" ht="13.5" thickBot="1" x14ac:dyDescent="0.25">
      <c r="A100" s="33" t="s">
        <v>55</v>
      </c>
      <c r="B100" s="48" t="s">
        <v>70</v>
      </c>
      <c r="D100" s="11"/>
      <c r="E100" s="11"/>
      <c r="F100" s="11"/>
      <c r="J100" s="130"/>
    </row>
    <row r="101" spans="1:10" x14ac:dyDescent="0.2">
      <c r="A101" s="37" t="str">
        <f t="shared" ref="A101:A114" si="5">+A9</f>
        <v>Erdgas</v>
      </c>
      <c r="B101" s="55">
        <v>3.8279941843388294E-4</v>
      </c>
    </row>
    <row r="102" spans="1:10" x14ac:dyDescent="0.2">
      <c r="A102" s="34" t="str">
        <f t="shared" si="5"/>
        <v>Gas Brennwert</v>
      </c>
      <c r="B102" s="50">
        <v>3.736507194667833E-4</v>
      </c>
      <c r="G102" s="11"/>
      <c r="H102" s="11"/>
      <c r="I102" s="11"/>
    </row>
    <row r="103" spans="1:10" x14ac:dyDescent="0.2">
      <c r="A103" s="34" t="str">
        <f t="shared" si="5"/>
        <v>Flüssiggas (LPG)</v>
      </c>
      <c r="B103" s="50">
        <v>5.3029141181242824E-4</v>
      </c>
    </row>
    <row r="104" spans="1:10" x14ac:dyDescent="0.2">
      <c r="A104" s="34" t="str">
        <f t="shared" si="5"/>
        <v>Heizöl</v>
      </c>
      <c r="B104" s="50">
        <v>5.1177963513452426E-4</v>
      </c>
    </row>
    <row r="105" spans="1:10" x14ac:dyDescent="0.2">
      <c r="A105" s="34" t="str">
        <f t="shared" si="5"/>
        <v>Elektro-Speicher-mix</v>
      </c>
      <c r="B105" s="50">
        <v>3.1774539929398743E-2</v>
      </c>
    </row>
    <row r="106" spans="1:10" x14ac:dyDescent="0.2">
      <c r="A106" s="34" t="str">
        <f t="shared" si="5"/>
        <v>Elektro-WP-Luft (mix)</v>
      </c>
      <c r="B106" s="50">
        <v>1.0213106699926715E-2</v>
      </c>
    </row>
    <row r="107" spans="1:10" x14ac:dyDescent="0.2">
      <c r="A107" s="34" t="str">
        <f t="shared" si="5"/>
        <v>Elektro-WP-Boden (mix)</v>
      </c>
      <c r="B107" s="50">
        <v>8.602051128053248E-3</v>
      </c>
    </row>
    <row r="108" spans="1:10" x14ac:dyDescent="0.2">
      <c r="A108" s="34" t="str">
        <f t="shared" si="5"/>
        <v>Elektro-WP-Wasser (mix)</v>
      </c>
      <c r="B108" s="50">
        <v>7.7484473843985211E-3</v>
      </c>
    </row>
    <row r="109" spans="1:10" x14ac:dyDescent="0.2">
      <c r="A109" s="34" t="str">
        <f t="shared" si="5"/>
        <v>Fernwärme-mix</v>
      </c>
      <c r="B109" s="50">
        <v>1.310614887078527E-3</v>
      </c>
    </row>
    <row r="110" spans="1:10" x14ac:dyDescent="0.2">
      <c r="A110" s="34" t="str">
        <f t="shared" si="5"/>
        <v>Holz-Scheit</v>
      </c>
      <c r="B110" s="50">
        <v>1.0594357609069948E-3</v>
      </c>
    </row>
    <row r="111" spans="1:10" x14ac:dyDescent="0.2">
      <c r="A111" s="34" t="str">
        <f t="shared" si="5"/>
        <v>Holz-Hackschnitzel (Wald)</v>
      </c>
      <c r="B111" s="50">
        <v>1.0264905524211927E-3</v>
      </c>
    </row>
    <row r="112" spans="1:10" x14ac:dyDescent="0.2">
      <c r="A112" s="34" t="str">
        <f t="shared" si="5"/>
        <v>Holz-Pellets</v>
      </c>
      <c r="B112" s="50">
        <v>1.5045149424906914E-3</v>
      </c>
    </row>
    <row r="113" spans="1:2" x14ac:dyDescent="0.2">
      <c r="A113" s="34" t="str">
        <f t="shared" si="5"/>
        <v>Solar-Warmwasser-flach</v>
      </c>
      <c r="B113" s="50">
        <v>2.6202985293007621E-3</v>
      </c>
    </row>
    <row r="114" spans="1:2" x14ac:dyDescent="0.2">
      <c r="A114" s="34" t="str">
        <f t="shared" si="5"/>
        <v>Solar-Warmwasser-Vakuum</v>
      </c>
      <c r="B114" s="50">
        <v>3.323100649344728E-3</v>
      </c>
    </row>
    <row r="115" spans="1:2" x14ac:dyDescent="0.2">
      <c r="A115" s="34" t="str">
        <f t="shared" ref="A115:A120" si="6">+A92</f>
        <v xml:space="preserve"> </v>
      </c>
      <c r="B115" s="50"/>
    </row>
    <row r="116" spans="1:2" x14ac:dyDescent="0.2">
      <c r="A116" s="34" t="str">
        <f t="shared" si="6"/>
        <v xml:space="preserve"> </v>
      </c>
      <c r="B116" s="50"/>
    </row>
    <row r="117" spans="1:2" x14ac:dyDescent="0.2">
      <c r="A117" s="34" t="str">
        <f t="shared" si="6"/>
        <v xml:space="preserve"> </v>
      </c>
      <c r="B117" s="50"/>
    </row>
    <row r="118" spans="1:2" x14ac:dyDescent="0.2">
      <c r="A118" s="34" t="str">
        <f t="shared" si="6"/>
        <v xml:space="preserve"> </v>
      </c>
      <c r="B118" s="50"/>
    </row>
    <row r="119" spans="1:2" x14ac:dyDescent="0.2">
      <c r="A119" s="34" t="str">
        <f t="shared" si="6"/>
        <v xml:space="preserve"> </v>
      </c>
      <c r="B119" s="50"/>
    </row>
    <row r="120" spans="1:2" x14ac:dyDescent="0.2">
      <c r="A120" s="34" t="str">
        <f t="shared" si="6"/>
        <v xml:space="preserve"> </v>
      </c>
      <c r="B120" s="50"/>
    </row>
    <row r="125" spans="1:2" ht="17.25" x14ac:dyDescent="0.25">
      <c r="A125" s="5"/>
    </row>
    <row r="126" spans="1:2" ht="17.25" x14ac:dyDescent="0.25">
      <c r="A126" s="5"/>
    </row>
    <row r="127" spans="1:2" ht="17.25" x14ac:dyDescent="0.25">
      <c r="A127" s="5"/>
    </row>
    <row r="128" spans="1:2" ht="17.25" x14ac:dyDescent="0.25">
      <c r="A128" s="5"/>
    </row>
  </sheetData>
  <mergeCells count="24">
    <mergeCell ref="B3:G3"/>
    <mergeCell ref="B12:G12"/>
    <mergeCell ref="B13:G13"/>
    <mergeCell ref="B14:G14"/>
    <mergeCell ref="B15:G15"/>
    <mergeCell ref="B8:G8"/>
    <mergeCell ref="B9:G9"/>
    <mergeCell ref="B10:G10"/>
    <mergeCell ref="B11:G11"/>
    <mergeCell ref="B26:G26"/>
    <mergeCell ref="B27:G27"/>
    <mergeCell ref="B28:G28"/>
    <mergeCell ref="B4:G4"/>
    <mergeCell ref="B5:G5"/>
    <mergeCell ref="B6:G6"/>
    <mergeCell ref="B17:G17"/>
    <mergeCell ref="B18:G18"/>
    <mergeCell ref="B20:G20"/>
    <mergeCell ref="B19:G19"/>
    <mergeCell ref="B25:G25"/>
    <mergeCell ref="B21:G21"/>
    <mergeCell ref="B22:G22"/>
    <mergeCell ref="B23:G23"/>
    <mergeCell ref="B24:G24"/>
  </mergeCells>
  <phoneticPr fontId="0"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9">
    <tabColor indexed="10"/>
  </sheetPr>
  <dimension ref="A1:T131"/>
  <sheetViews>
    <sheetView workbookViewId="0">
      <selection activeCell="A31" sqref="A30:A31"/>
    </sheetView>
  </sheetViews>
  <sheetFormatPr baseColWidth="10" defaultColWidth="11.42578125" defaultRowHeight="12.75" x14ac:dyDescent="0.2"/>
  <cols>
    <col min="1" max="1" width="39.85546875" customWidth="1"/>
    <col min="2" max="2" width="18.140625" customWidth="1"/>
    <col min="3" max="3" width="15.5703125" customWidth="1"/>
    <col min="4" max="4" width="16" customWidth="1"/>
    <col min="5" max="5" width="13.5703125" customWidth="1"/>
    <col min="6" max="6" width="14.42578125" customWidth="1"/>
    <col min="7" max="7" width="14.5703125" bestFit="1" customWidth="1"/>
    <col min="8" max="10" width="11.5703125" bestFit="1" customWidth="1"/>
  </cols>
  <sheetData>
    <row r="1" spans="1:11" ht="15.75" customHeight="1" x14ac:dyDescent="0.25">
      <c r="A1" s="123" t="str">
        <f>"Ergebnisse aus GEMIS "&amp;Einführung!F3</f>
        <v>Ergebnisse aus GEMIS Version 5.2</v>
      </c>
      <c r="B1" s="4" t="s">
        <v>98</v>
      </c>
      <c r="C1" s="4"/>
      <c r="D1" s="2"/>
      <c r="E1" s="2"/>
      <c r="F1" s="2"/>
      <c r="G1" s="2"/>
    </row>
    <row r="2" spans="1:11" x14ac:dyDescent="0.2">
      <c r="A2" s="1"/>
      <c r="B2" s="2"/>
      <c r="C2" s="2"/>
      <c r="D2" s="2"/>
      <c r="E2" s="2"/>
      <c r="F2" s="2"/>
      <c r="G2" s="2"/>
    </row>
    <row r="3" spans="1:11" ht="15" x14ac:dyDescent="0.25">
      <c r="A3" s="134" t="s">
        <v>31</v>
      </c>
      <c r="B3" s="345" t="s">
        <v>321</v>
      </c>
      <c r="C3" s="346"/>
      <c r="D3" s="346"/>
      <c r="E3" s="346"/>
      <c r="F3" s="346"/>
      <c r="G3" s="347"/>
    </row>
    <row r="4" spans="1:11" ht="72.75" customHeight="1" x14ac:dyDescent="0.2">
      <c r="A4" s="190" t="s">
        <v>32</v>
      </c>
      <c r="B4" s="339" t="s">
        <v>383</v>
      </c>
      <c r="C4" s="340"/>
      <c r="D4" s="340"/>
      <c r="E4" s="340"/>
      <c r="F4" s="340"/>
      <c r="G4" s="341"/>
      <c r="H4" s="12"/>
      <c r="I4" s="12"/>
      <c r="J4" s="12"/>
      <c r="K4" s="12"/>
    </row>
    <row r="5" spans="1:11" ht="15" x14ac:dyDescent="0.25">
      <c r="A5" s="351" t="s">
        <v>33</v>
      </c>
      <c r="B5" s="323" t="s">
        <v>34</v>
      </c>
      <c r="C5" s="324"/>
      <c r="D5" s="324"/>
      <c r="E5" s="324"/>
      <c r="F5" s="324"/>
      <c r="G5" s="325"/>
    </row>
    <row r="6" spans="1:11" ht="17.25" customHeight="1" x14ac:dyDescent="0.25">
      <c r="A6" s="352"/>
      <c r="B6" s="326" t="s">
        <v>384</v>
      </c>
      <c r="C6" s="327"/>
      <c r="D6" s="327"/>
      <c r="E6" s="327"/>
      <c r="F6" s="327"/>
      <c r="G6" s="328"/>
      <c r="H6" s="3"/>
      <c r="J6" s="5"/>
    </row>
    <row r="7" spans="1:11" ht="15.75" thickBot="1" x14ac:dyDescent="0.3">
      <c r="A7" s="141"/>
      <c r="B7" s="142"/>
      <c r="C7" s="141"/>
      <c r="D7" s="141"/>
      <c r="E7" s="141"/>
      <c r="F7" s="141"/>
      <c r="G7" s="141"/>
      <c r="H7" s="3"/>
      <c r="J7" s="3"/>
    </row>
    <row r="8" spans="1:11" ht="15.75" thickBot="1" x14ac:dyDescent="0.3">
      <c r="A8" s="143" t="s">
        <v>35</v>
      </c>
      <c r="B8" s="330" t="s">
        <v>36</v>
      </c>
      <c r="C8" s="330"/>
      <c r="D8" s="330"/>
      <c r="E8" s="330"/>
      <c r="F8" s="330"/>
      <c r="G8" s="330"/>
      <c r="H8" s="15" t="s">
        <v>37</v>
      </c>
      <c r="K8" s="130"/>
    </row>
    <row r="9" spans="1:11" ht="15" x14ac:dyDescent="0.25">
      <c r="A9" s="144" t="s">
        <v>153</v>
      </c>
      <c r="B9" s="350" t="s">
        <v>145</v>
      </c>
      <c r="C9" s="350"/>
      <c r="D9" s="350"/>
      <c r="E9" s="350"/>
      <c r="F9" s="350"/>
      <c r="G9" s="350"/>
      <c r="H9" s="59">
        <v>2020</v>
      </c>
      <c r="J9" s="3"/>
    </row>
    <row r="10" spans="1:11" ht="15" customHeight="1" x14ac:dyDescent="0.25">
      <c r="A10" s="146" t="s">
        <v>154</v>
      </c>
      <c r="B10" s="350" t="s">
        <v>146</v>
      </c>
      <c r="C10" s="350"/>
      <c r="D10" s="350"/>
      <c r="E10" s="350"/>
      <c r="F10" s="350"/>
      <c r="G10" s="350"/>
      <c r="H10" s="56">
        <f>+H9</f>
        <v>2020</v>
      </c>
      <c r="J10" s="5"/>
    </row>
    <row r="11" spans="1:11" ht="12.75" customHeight="1" x14ac:dyDescent="0.25">
      <c r="A11" s="146" t="s">
        <v>155</v>
      </c>
      <c r="B11" s="350" t="s">
        <v>147</v>
      </c>
      <c r="C11" s="350"/>
      <c r="D11" s="350"/>
      <c r="E11" s="350"/>
      <c r="F11" s="350"/>
      <c r="G11" s="350"/>
      <c r="H11" s="56">
        <f t="shared" ref="H11:H27" si="0">+H10</f>
        <v>2020</v>
      </c>
      <c r="J11" s="3"/>
    </row>
    <row r="12" spans="1:11" ht="12.75" customHeight="1" x14ac:dyDescent="0.25">
      <c r="A12" s="146" t="s">
        <v>269</v>
      </c>
      <c r="B12" s="338" t="s">
        <v>148</v>
      </c>
      <c r="C12" s="338"/>
      <c r="D12" s="338"/>
      <c r="E12" s="338"/>
      <c r="F12" s="338"/>
      <c r="G12" s="338"/>
      <c r="H12" s="56">
        <f t="shared" si="0"/>
        <v>2020</v>
      </c>
    </row>
    <row r="13" spans="1:11" ht="12.75" customHeight="1" x14ac:dyDescent="0.25">
      <c r="A13" s="146" t="s">
        <v>270</v>
      </c>
      <c r="B13" s="338" t="s">
        <v>144</v>
      </c>
      <c r="C13" s="338"/>
      <c r="D13" s="338"/>
      <c r="E13" s="338"/>
      <c r="F13" s="338"/>
      <c r="G13" s="338"/>
      <c r="H13" s="56">
        <f t="shared" si="0"/>
        <v>2020</v>
      </c>
    </row>
    <row r="14" spans="1:11" ht="12.75" customHeight="1" x14ac:dyDescent="0.25">
      <c r="A14" s="146" t="s">
        <v>156</v>
      </c>
      <c r="B14" s="338" t="s">
        <v>143</v>
      </c>
      <c r="C14" s="338"/>
      <c r="D14" s="338"/>
      <c r="E14" s="338"/>
      <c r="F14" s="338"/>
      <c r="G14" s="338"/>
      <c r="H14" s="56">
        <f t="shared" si="0"/>
        <v>2020</v>
      </c>
    </row>
    <row r="15" spans="1:11" ht="12.75" customHeight="1" x14ac:dyDescent="0.25">
      <c r="A15" s="146" t="s">
        <v>157</v>
      </c>
      <c r="B15" s="350" t="s">
        <v>224</v>
      </c>
      <c r="C15" s="350"/>
      <c r="D15" s="350"/>
      <c r="E15" s="350"/>
      <c r="F15" s="350"/>
      <c r="G15" s="350"/>
      <c r="H15" s="56">
        <f t="shared" si="0"/>
        <v>2020</v>
      </c>
      <c r="I15" s="6"/>
    </row>
    <row r="16" spans="1:11" ht="12.75" customHeight="1" x14ac:dyDescent="0.25">
      <c r="A16" s="146" t="s">
        <v>158</v>
      </c>
      <c r="B16" s="350" t="s">
        <v>225</v>
      </c>
      <c r="C16" s="350"/>
      <c r="D16" s="350"/>
      <c r="E16" s="350"/>
      <c r="F16" s="350"/>
      <c r="G16" s="350"/>
      <c r="H16" s="56">
        <f t="shared" si="0"/>
        <v>2020</v>
      </c>
    </row>
    <row r="17" spans="1:12" ht="12.75" customHeight="1" x14ac:dyDescent="0.25">
      <c r="A17" s="146" t="s">
        <v>288</v>
      </c>
      <c r="B17" s="350" t="s">
        <v>223</v>
      </c>
      <c r="C17" s="350"/>
      <c r="D17" s="350"/>
      <c r="E17" s="350"/>
      <c r="F17" s="350"/>
      <c r="G17" s="350"/>
      <c r="H17" s="56">
        <f t="shared" si="0"/>
        <v>2020</v>
      </c>
      <c r="L17" s="6"/>
    </row>
    <row r="18" spans="1:12" ht="12.75" customHeight="1" x14ac:dyDescent="0.25">
      <c r="A18" s="146" t="s">
        <v>159</v>
      </c>
      <c r="B18" s="192" t="s">
        <v>149</v>
      </c>
      <c r="C18" s="131"/>
      <c r="D18" s="131"/>
      <c r="E18" s="131"/>
      <c r="F18" s="131"/>
      <c r="G18" s="131"/>
      <c r="H18" s="56">
        <f t="shared" si="0"/>
        <v>2020</v>
      </c>
    </row>
    <row r="19" spans="1:12" ht="12.75" customHeight="1" x14ac:dyDescent="0.25">
      <c r="A19" s="146" t="s">
        <v>160</v>
      </c>
      <c r="B19" s="193" t="s">
        <v>140</v>
      </c>
      <c r="C19" s="147"/>
      <c r="D19" s="147"/>
      <c r="E19" s="147"/>
      <c r="F19" s="147"/>
      <c r="G19" s="173"/>
      <c r="H19" s="56">
        <f t="shared" si="0"/>
        <v>2020</v>
      </c>
    </row>
    <row r="20" spans="1:12" ht="12.75" customHeight="1" x14ac:dyDescent="0.25">
      <c r="A20" s="146" t="s">
        <v>161</v>
      </c>
      <c r="B20" s="193" t="s">
        <v>141</v>
      </c>
      <c r="C20" s="147"/>
      <c r="D20" s="147"/>
      <c r="E20" s="147"/>
      <c r="F20" s="147"/>
      <c r="G20" s="173"/>
      <c r="H20" s="56">
        <f t="shared" si="0"/>
        <v>2020</v>
      </c>
    </row>
    <row r="21" spans="1:12" ht="12.75" customHeight="1" x14ac:dyDescent="0.25">
      <c r="A21" s="146" t="s">
        <v>162</v>
      </c>
      <c r="B21" s="193" t="s">
        <v>142</v>
      </c>
      <c r="C21" s="147"/>
      <c r="D21" s="147"/>
      <c r="E21" s="147"/>
      <c r="F21" s="147"/>
      <c r="G21" s="173"/>
      <c r="H21" s="56">
        <f t="shared" si="0"/>
        <v>2020</v>
      </c>
    </row>
    <row r="22" spans="1:12" ht="12.75" customHeight="1" x14ac:dyDescent="0.25">
      <c r="A22" s="146" t="s">
        <v>163</v>
      </c>
      <c r="B22" s="193" t="s">
        <v>139</v>
      </c>
      <c r="C22" s="147"/>
      <c r="D22" s="147"/>
      <c r="E22" s="147"/>
      <c r="F22" s="147"/>
      <c r="G22" s="173"/>
      <c r="H22" s="56">
        <f t="shared" si="0"/>
        <v>2020</v>
      </c>
    </row>
    <row r="23" spans="1:12" ht="12.75" customHeight="1" x14ac:dyDescent="0.25">
      <c r="A23" s="146" t="s">
        <v>164</v>
      </c>
      <c r="B23" s="193" t="s">
        <v>138</v>
      </c>
      <c r="C23" s="147"/>
      <c r="D23" s="147"/>
      <c r="E23" s="147"/>
      <c r="F23" s="147"/>
      <c r="G23" s="173"/>
      <c r="H23" s="56">
        <f t="shared" si="0"/>
        <v>2020</v>
      </c>
    </row>
    <row r="24" spans="1:12" ht="12.75" customHeight="1" x14ac:dyDescent="0.25">
      <c r="A24" s="146" t="s">
        <v>271</v>
      </c>
      <c r="B24" s="193" t="s">
        <v>137</v>
      </c>
      <c r="C24" s="147"/>
      <c r="D24" s="147"/>
      <c r="E24" s="147"/>
      <c r="F24" s="147"/>
      <c r="G24" s="173"/>
      <c r="H24" s="56">
        <f t="shared" si="0"/>
        <v>2020</v>
      </c>
    </row>
    <row r="25" spans="1:12" ht="12.75" customHeight="1" x14ac:dyDescent="0.25">
      <c r="A25" s="146" t="s">
        <v>165</v>
      </c>
      <c r="B25" s="192" t="s">
        <v>1</v>
      </c>
      <c r="C25" s="131"/>
      <c r="D25" s="131"/>
      <c r="E25" s="131"/>
      <c r="F25" s="131"/>
      <c r="G25" s="131"/>
      <c r="H25" s="56">
        <f t="shared" si="0"/>
        <v>2020</v>
      </c>
    </row>
    <row r="26" spans="1:12" ht="12.75" customHeight="1" x14ac:dyDescent="0.25">
      <c r="A26" s="146" t="s">
        <v>166</v>
      </c>
      <c r="B26" s="192" t="s">
        <v>99</v>
      </c>
      <c r="C26" s="131"/>
      <c r="D26" s="131"/>
      <c r="E26" s="131"/>
      <c r="F26" s="131"/>
      <c r="G26" s="131"/>
      <c r="H26" s="56">
        <f t="shared" si="0"/>
        <v>2020</v>
      </c>
    </row>
    <row r="27" spans="1:12" ht="12.75" customHeight="1" x14ac:dyDescent="0.25">
      <c r="A27" s="146" t="s">
        <v>167</v>
      </c>
      <c r="B27" s="192" t="s">
        <v>100</v>
      </c>
      <c r="C27" s="131"/>
      <c r="D27" s="131"/>
      <c r="E27" s="131"/>
      <c r="F27" s="131"/>
      <c r="G27" s="131"/>
      <c r="H27" s="56">
        <f t="shared" si="0"/>
        <v>2020</v>
      </c>
    </row>
    <row r="28" spans="1:12" ht="13.5" customHeight="1" thickBot="1" x14ac:dyDescent="0.3">
      <c r="A28" s="146" t="s">
        <v>168</v>
      </c>
      <c r="B28" s="191" t="s">
        <v>101</v>
      </c>
      <c r="C28" s="147"/>
      <c r="D28" s="147"/>
      <c r="E28" s="147"/>
      <c r="F28" s="147"/>
      <c r="G28" s="147"/>
      <c r="H28" s="17">
        <f>+H27</f>
        <v>2020</v>
      </c>
    </row>
    <row r="29" spans="1:12" ht="13.5" thickBot="1" x14ac:dyDescent="0.25">
      <c r="B29" s="2"/>
      <c r="C29" s="2"/>
      <c r="D29" s="2"/>
      <c r="E29" s="2"/>
      <c r="F29" s="2"/>
      <c r="G29" s="2"/>
    </row>
    <row r="30" spans="1:12" ht="14.25" x14ac:dyDescent="0.25">
      <c r="A30" s="32" t="s">
        <v>38</v>
      </c>
      <c r="B30" s="30" t="s">
        <v>39</v>
      </c>
      <c r="C30" s="21"/>
      <c r="D30" s="21"/>
      <c r="E30" s="22"/>
      <c r="G30" s="2"/>
    </row>
    <row r="31" spans="1:12" ht="15" thickBot="1" x14ac:dyDescent="0.3">
      <c r="A31" s="33" t="str">
        <f>"Option [g/kWh]"</f>
        <v>Option [g/kWh]</v>
      </c>
      <c r="B31" s="31" t="s">
        <v>40</v>
      </c>
      <c r="C31" s="23" t="s">
        <v>41</v>
      </c>
      <c r="D31" s="23" t="s">
        <v>42</v>
      </c>
      <c r="E31" s="24" t="s">
        <v>43</v>
      </c>
      <c r="G31" s="2"/>
    </row>
    <row r="32" spans="1:12" ht="14.25" customHeight="1" x14ac:dyDescent="0.2">
      <c r="A32" s="37" t="str">
        <f>+A9</f>
        <v>Heizöl-Hzg 100%</v>
      </c>
      <c r="B32" s="93">
        <v>0.30685154594326775</v>
      </c>
      <c r="C32" s="94">
        <v>0.17241094659631789</v>
      </c>
      <c r="D32" s="94">
        <v>0.19013683975302392</v>
      </c>
      <c r="E32" s="73">
        <v>1.9919438484874038E-2</v>
      </c>
      <c r="F32" s="8"/>
    </row>
    <row r="33" spans="1:7" ht="14.25" customHeight="1" x14ac:dyDescent="0.2">
      <c r="A33" s="34" t="str">
        <f>+A10</f>
        <v>Erdgas-Hzg 100%</v>
      </c>
      <c r="B33" s="95">
        <v>0.10357018278129766</v>
      </c>
      <c r="C33" s="84">
        <v>6.0071510313797491E-3</v>
      </c>
      <c r="D33" s="84">
        <v>0.13774357165461987</v>
      </c>
      <c r="E33" s="74">
        <v>5.4192231251329968E-3</v>
      </c>
      <c r="F33" s="8"/>
    </row>
    <row r="34" spans="1:7" x14ac:dyDescent="0.2">
      <c r="A34" s="34" t="str">
        <f>+A11</f>
        <v>Flüssiggas-Hzg 100%</v>
      </c>
      <c r="B34" s="95">
        <v>4.9155294704846669E-2</v>
      </c>
      <c r="C34" s="84">
        <v>3.1676709347737775E-3</v>
      </c>
      <c r="D34" s="84">
        <v>6.3617554921222771E-2</v>
      </c>
      <c r="E34" s="74">
        <v>2.589288529883963E-3</v>
      </c>
      <c r="F34" s="8"/>
      <c r="G34" s="8"/>
    </row>
    <row r="35" spans="1:7" x14ac:dyDescent="0.2">
      <c r="A35" s="34" t="str">
        <f t="shared" ref="A35:A50" si="1">+A12</f>
        <v>BrK-Brik-Lau-Hzg 100%</v>
      </c>
      <c r="B35" s="95">
        <v>1.2836807640450634</v>
      </c>
      <c r="C35" s="84">
        <v>1.0477681948589785</v>
      </c>
      <c r="D35" s="84">
        <v>0.3217588515544007</v>
      </c>
      <c r="E35" s="74">
        <v>0.32152807924047716</v>
      </c>
      <c r="F35" s="8"/>
      <c r="G35" s="8"/>
    </row>
    <row r="36" spans="1:7" x14ac:dyDescent="0.2">
      <c r="A36" s="34" t="str">
        <f t="shared" si="1"/>
        <v>BrK-Brik-rhei-Hzg 100%</v>
      </c>
      <c r="B36" s="95">
        <v>0.61984748798950373</v>
      </c>
      <c r="C36" s="84">
        <v>0.30710721689292375</v>
      </c>
      <c r="D36" s="84">
        <v>0.33513559366210821</v>
      </c>
      <c r="E36" s="74">
        <v>0.4065208220810298</v>
      </c>
      <c r="F36" s="8"/>
      <c r="G36" s="8"/>
    </row>
    <row r="37" spans="1:7" x14ac:dyDescent="0.2">
      <c r="A37" s="34" t="str">
        <f t="shared" si="1"/>
        <v>StK-Brik-Hzg 100%</v>
      </c>
      <c r="B37" s="95">
        <v>2.2530155170650001</v>
      </c>
      <c r="C37" s="84">
        <v>1.9760228651157468</v>
      </c>
      <c r="D37" s="84">
        <v>0.27604700422997852</v>
      </c>
      <c r="E37" s="74">
        <v>0.81999395380286444</v>
      </c>
      <c r="F37" s="8"/>
      <c r="G37" s="8"/>
    </row>
    <row r="38" spans="1:7" x14ac:dyDescent="0.2">
      <c r="A38" s="34" t="str">
        <f t="shared" si="1"/>
        <v>StK-Koks-Hzg 100%</v>
      </c>
      <c r="B38" s="95">
        <v>2.5533581847039111</v>
      </c>
      <c r="C38" s="84">
        <v>1.973674252008865</v>
      </c>
      <c r="D38" s="84">
        <v>0.51436933199774781</v>
      </c>
      <c r="E38" s="74">
        <v>7.1803329467870561E-2</v>
      </c>
      <c r="F38" s="8"/>
      <c r="G38" s="8"/>
    </row>
    <row r="39" spans="1:7" x14ac:dyDescent="0.2">
      <c r="A39" s="34" t="str">
        <f t="shared" si="1"/>
        <v>Erdgas-Kochen 100%</v>
      </c>
      <c r="B39" s="95">
        <v>0.26298619067698209</v>
      </c>
      <c r="C39" s="84">
        <v>3.0498926025120412E-2</v>
      </c>
      <c r="D39" s="84">
        <v>0.33269713993630201</v>
      </c>
      <c r="E39" s="74">
        <v>3.1590838832325399E-2</v>
      </c>
      <c r="F39" s="8"/>
      <c r="G39" s="8"/>
    </row>
    <row r="40" spans="1:7" x14ac:dyDescent="0.2">
      <c r="A40" s="34" t="str">
        <f t="shared" si="1"/>
        <v>Fernwärme-mix (KWK: energiealloziert)</v>
      </c>
      <c r="B40" s="95">
        <v>0.35398664789007983</v>
      </c>
      <c r="C40" s="84">
        <v>0.10659169196849111</v>
      </c>
      <c r="D40" s="84">
        <v>0.33675743222948423</v>
      </c>
      <c r="E40" s="74">
        <v>1.4802519518547811E-2</v>
      </c>
      <c r="F40" s="8"/>
      <c r="G40" s="8"/>
    </row>
    <row r="41" spans="1:7" x14ac:dyDescent="0.2">
      <c r="A41" s="34" t="str">
        <f t="shared" si="1"/>
        <v>Gas-HW-klein 100%</v>
      </c>
      <c r="B41" s="95">
        <v>0.20786209668659519</v>
      </c>
      <c r="C41" s="84">
        <v>6.6573656876583089E-3</v>
      </c>
      <c r="D41" s="84">
        <v>0.28458371141707217</v>
      </c>
      <c r="E41" s="74">
        <v>4.1769371753811761E-3</v>
      </c>
      <c r="F41" s="8"/>
      <c r="G41" s="8"/>
    </row>
    <row r="42" spans="1:7" x14ac:dyDescent="0.2">
      <c r="A42" s="34" t="str">
        <f t="shared" si="1"/>
        <v>Gas-HW-mittel 100%</v>
      </c>
      <c r="B42" s="95">
        <v>0.20768418081539564</v>
      </c>
      <c r="C42" s="84">
        <v>6.5840741454112808E-3</v>
      </c>
      <c r="D42" s="84">
        <v>0.28443595510157305</v>
      </c>
      <c r="E42" s="74">
        <v>4.1018621863208706E-3</v>
      </c>
      <c r="F42" s="8"/>
      <c r="G42" s="8"/>
    </row>
    <row r="43" spans="1:7" x14ac:dyDescent="0.2">
      <c r="A43" s="34" t="str">
        <f t="shared" si="1"/>
        <v>Gas-HW-gross 100%</v>
      </c>
      <c r="B43" s="95">
        <v>0.13064775255959651</v>
      </c>
      <c r="C43" s="84">
        <v>6.5476279847512123E-3</v>
      </c>
      <c r="D43" s="84">
        <v>0.173844991173777</v>
      </c>
      <c r="E43" s="74">
        <v>3.662467228662794E-3</v>
      </c>
      <c r="F43" s="8"/>
      <c r="G43" s="8"/>
    </row>
    <row r="44" spans="1:7" x14ac:dyDescent="0.2">
      <c r="A44" s="34" t="str">
        <f t="shared" si="1"/>
        <v>Öl-HW-klein 100%</v>
      </c>
      <c r="B44" s="95">
        <v>0.31706683505461336</v>
      </c>
      <c r="C44" s="84">
        <v>0.17283320115819598</v>
      </c>
      <c r="D44" s="84">
        <v>0.20119756814397288</v>
      </c>
      <c r="E44" s="74">
        <v>1.615212479600146E-2</v>
      </c>
      <c r="F44" s="8"/>
      <c r="G44" s="8"/>
    </row>
    <row r="45" spans="1:7" x14ac:dyDescent="0.2">
      <c r="A45" s="34" t="str">
        <f t="shared" si="1"/>
        <v>Öl-HW-mittel 100%</v>
      </c>
      <c r="B45" s="95">
        <v>0.3514124651416059</v>
      </c>
      <c r="C45" s="84">
        <v>0.17275499360992402</v>
      </c>
      <c r="D45" s="84">
        <v>0.2506418781668539</v>
      </c>
      <c r="E45" s="74">
        <v>1.6075775575160496E-2</v>
      </c>
      <c r="F45" s="8"/>
      <c r="G45" s="8"/>
    </row>
    <row r="46" spans="1:7" x14ac:dyDescent="0.2">
      <c r="A46" s="34" t="str">
        <f t="shared" si="1"/>
        <v>Öl-HW-gross 100%</v>
      </c>
      <c r="B46" s="95">
        <v>0.31319645463479751</v>
      </c>
      <c r="C46" s="84">
        <v>0.17271850999467037</v>
      </c>
      <c r="D46" s="84">
        <v>0.19580719994920726</v>
      </c>
      <c r="E46" s="74">
        <v>1.6039107832942455E-2</v>
      </c>
      <c r="F46" s="8"/>
      <c r="G46" s="8"/>
    </row>
    <row r="47" spans="1:7" x14ac:dyDescent="0.2">
      <c r="A47" s="34" t="str">
        <f t="shared" si="1"/>
        <v>Braunkohle-Kessel-WSF-Industrie-100%</v>
      </c>
      <c r="B47" s="95">
        <v>0.4663382606195568</v>
      </c>
      <c r="C47" s="84">
        <v>0.21284792562505031</v>
      </c>
      <c r="D47" s="84">
        <v>0.2467958219979324</v>
      </c>
      <c r="E47" s="74">
        <v>3.2849475979005983E-2</v>
      </c>
      <c r="F47" s="8"/>
      <c r="G47" s="8"/>
    </row>
    <row r="48" spans="1:7" x14ac:dyDescent="0.2">
      <c r="A48" s="34" t="str">
        <f t="shared" si="1"/>
        <v>Kohle-Kessel-WSF-Industrie-100%</v>
      </c>
      <c r="B48" s="95">
        <v>0.79459132539263944</v>
      </c>
      <c r="C48" s="84">
        <v>0.21813144264217529</v>
      </c>
      <c r="D48" s="84">
        <v>0.62465496612731131</v>
      </c>
      <c r="E48" s="74">
        <v>0.14542803113945799</v>
      </c>
      <c r="F48" s="8"/>
      <c r="G48" s="8"/>
    </row>
    <row r="49" spans="1:20" x14ac:dyDescent="0.2">
      <c r="A49" s="34" t="str">
        <f t="shared" si="1"/>
        <v>Gas-Kessel-Industrie-100%</v>
      </c>
      <c r="B49" s="95">
        <v>0.19634956072531165</v>
      </c>
      <c r="C49" s="84">
        <v>3.1029378137519344E-3</v>
      </c>
      <c r="D49" s="84">
        <v>0.27726801362796694</v>
      </c>
      <c r="E49" s="74">
        <v>3.4273134752323803E-3</v>
      </c>
      <c r="F49" s="8"/>
      <c r="G49" s="8"/>
    </row>
    <row r="50" spans="1:20" x14ac:dyDescent="0.2">
      <c r="A50" s="34" t="str">
        <f t="shared" si="1"/>
        <v>Öl-leicht-Kessel-Industrie-100%</v>
      </c>
      <c r="B50" s="95">
        <v>0.29912592240742425</v>
      </c>
      <c r="C50" s="84">
        <v>0.1683902177763954</v>
      </c>
      <c r="D50" s="84">
        <v>0.18695594656203351</v>
      </c>
      <c r="E50" s="74">
        <v>1.5217947295925722E-2</v>
      </c>
      <c r="F50" s="8"/>
      <c r="G50" s="8"/>
    </row>
    <row r="51" spans="1:20" ht="13.5" thickBot="1" x14ac:dyDescent="0.25">
      <c r="A51" s="68" t="str">
        <f>+A28</f>
        <v>Öl-schwer-Kessel-Industrie-100%</v>
      </c>
      <c r="B51" s="96">
        <v>2.2744484871256332</v>
      </c>
      <c r="C51" s="97">
        <v>1.8581947388119404</v>
      </c>
      <c r="D51" s="97">
        <v>0.59739301317390681</v>
      </c>
      <c r="E51" s="75">
        <v>9.7048924942840009E-2</v>
      </c>
      <c r="F51" s="8"/>
      <c r="G51" s="8"/>
    </row>
    <row r="52" spans="1:20" ht="13.5" thickBot="1" x14ac:dyDescent="0.25">
      <c r="G52" s="8"/>
    </row>
    <row r="53" spans="1:20" ht="14.25" x14ac:dyDescent="0.25">
      <c r="A53" s="36" t="s">
        <v>44</v>
      </c>
      <c r="B53" s="30" t="s">
        <v>45</v>
      </c>
      <c r="C53" s="21"/>
      <c r="D53" s="21"/>
      <c r="E53" s="22"/>
      <c r="F53" s="9"/>
      <c r="G53" s="8"/>
    </row>
    <row r="54" spans="1:20" ht="15" thickBot="1" x14ac:dyDescent="0.3">
      <c r="A54" s="33" t="str">
        <f>"Option [g/kWh]"</f>
        <v>Option [g/kWh]</v>
      </c>
      <c r="B54" s="31" t="s">
        <v>40</v>
      </c>
      <c r="C54" s="23" t="s">
        <v>46</v>
      </c>
      <c r="D54" s="23" t="s">
        <v>47</v>
      </c>
      <c r="E54" s="24" t="s">
        <v>48</v>
      </c>
      <c r="F54" s="9"/>
    </row>
    <row r="55" spans="1:20" ht="14.25" customHeight="1" x14ac:dyDescent="0.2">
      <c r="A55" s="37" t="str">
        <f>+A$9</f>
        <v>Heizöl-Hzg 100%</v>
      </c>
      <c r="B55" s="87">
        <v>314.04739525241922</v>
      </c>
      <c r="C55" s="88">
        <v>311.25536031473575</v>
      </c>
      <c r="D55" s="43">
        <v>6.1028690676380934E-2</v>
      </c>
      <c r="E55" s="73">
        <v>3.5922640671713279E-3</v>
      </c>
      <c r="F55" s="11"/>
      <c r="G55" s="9"/>
    </row>
    <row r="56" spans="1:20" ht="14.25" customHeight="1" x14ac:dyDescent="0.2">
      <c r="A56" s="34" t="str">
        <f>+A10</f>
        <v>Erdgas-Hzg 100%</v>
      </c>
      <c r="B56" s="89">
        <v>230.4489333981538</v>
      </c>
      <c r="C56" s="90">
        <v>223.45727586392556</v>
      </c>
      <c r="D56" s="10">
        <v>0.21588085133102158</v>
      </c>
      <c r="E56" s="74">
        <v>1.9295836012132648E-3</v>
      </c>
      <c r="F56" s="11"/>
      <c r="G56" s="9"/>
    </row>
    <row r="57" spans="1:20" x14ac:dyDescent="0.2">
      <c r="A57" s="34" t="str">
        <f t="shared" ref="A57:A74" si="2">+A11</f>
        <v>Flüssiggas-Hzg 100%</v>
      </c>
      <c r="B57" s="89">
        <v>548.35152096206332</v>
      </c>
      <c r="C57" s="90">
        <v>547.67367899593137</v>
      </c>
      <c r="D57" s="10">
        <v>1.0344154642559809E-2</v>
      </c>
      <c r="E57" s="74">
        <v>1.3551240161354696E-3</v>
      </c>
      <c r="F57" s="11"/>
      <c r="G57" s="11"/>
      <c r="S57" s="8"/>
      <c r="T57" s="8"/>
    </row>
    <row r="58" spans="1:20" x14ac:dyDescent="0.2">
      <c r="A58" s="34" t="str">
        <f t="shared" si="2"/>
        <v>BrK-Brik-Lau-Hzg 100%</v>
      </c>
      <c r="B58" s="89">
        <v>409.06214441848118</v>
      </c>
      <c r="C58" s="90">
        <v>379.32210203108116</v>
      </c>
      <c r="D58" s="10">
        <v>0.96705864402213348</v>
      </c>
      <c r="E58" s="74">
        <v>2.7210671143429966E-3</v>
      </c>
      <c r="F58" s="11"/>
      <c r="G58" s="11"/>
      <c r="S58" s="8"/>
      <c r="T58" s="8"/>
    </row>
    <row r="59" spans="1:20" x14ac:dyDescent="0.2">
      <c r="A59" s="34" t="str">
        <f t="shared" si="2"/>
        <v>BrK-Brik-rhei-Hzg 100%</v>
      </c>
      <c r="B59" s="89">
        <v>449.73980004750638</v>
      </c>
      <c r="C59" s="90">
        <v>429.36282775792216</v>
      </c>
      <c r="D59" s="10">
        <v>0.34581137975731518</v>
      </c>
      <c r="E59" s="74">
        <v>3.7610530635854525E-2</v>
      </c>
      <c r="F59" s="11"/>
      <c r="G59" s="11"/>
      <c r="S59" s="8"/>
      <c r="T59" s="8"/>
    </row>
    <row r="60" spans="1:20" x14ac:dyDescent="0.2">
      <c r="A60" s="34" t="str">
        <f t="shared" si="2"/>
        <v>StK-Brik-Hzg 100%</v>
      </c>
      <c r="B60" s="89">
        <v>435.46390764114307</v>
      </c>
      <c r="C60" s="90">
        <v>364.93247362365207</v>
      </c>
      <c r="D60" s="10">
        <v>2.0139792182414786</v>
      </c>
      <c r="E60" s="74">
        <v>3.8134241580482849E-2</v>
      </c>
      <c r="F60" s="11"/>
      <c r="G60" s="11"/>
      <c r="S60" s="8"/>
      <c r="T60" s="8"/>
    </row>
    <row r="61" spans="1:20" x14ac:dyDescent="0.2">
      <c r="A61" s="34" t="str">
        <f t="shared" si="2"/>
        <v>StK-Koks-Hzg 100%</v>
      </c>
      <c r="B61" s="89">
        <v>433.68039083128792</v>
      </c>
      <c r="C61" s="90">
        <v>391.61295218235915</v>
      </c>
      <c r="D61" s="10">
        <v>1.3487033593375166</v>
      </c>
      <c r="E61" s="74">
        <v>5.9494400939722478E-3</v>
      </c>
      <c r="F61" s="11"/>
      <c r="G61" s="11"/>
      <c r="S61" s="8"/>
      <c r="T61" s="8"/>
    </row>
    <row r="62" spans="1:20" x14ac:dyDescent="0.2">
      <c r="A62" s="34" t="str">
        <f t="shared" si="2"/>
        <v>Erdgas-Kochen 100%</v>
      </c>
      <c r="B62" s="89">
        <v>258.0055031107031</v>
      </c>
      <c r="C62" s="90">
        <v>243.78088339711326</v>
      </c>
      <c r="D62" s="10">
        <v>0.37609441498585899</v>
      </c>
      <c r="E62" s="74">
        <v>1.1090722926056487E-2</v>
      </c>
      <c r="F62" s="11"/>
      <c r="G62" s="11"/>
      <c r="S62" s="8"/>
      <c r="T62" s="8"/>
    </row>
    <row r="63" spans="1:20" x14ac:dyDescent="0.2">
      <c r="A63" s="34" t="str">
        <f t="shared" si="2"/>
        <v>Fernwärme-mix (KWK: energiealloziert)</v>
      </c>
      <c r="B63" s="89">
        <v>204.04432360726884</v>
      </c>
      <c r="C63" s="90">
        <v>192.52323108708219</v>
      </c>
      <c r="D63" s="10">
        <v>0.28463209016221031</v>
      </c>
      <c r="E63" s="74">
        <v>1.121228401435454E-2</v>
      </c>
      <c r="F63" s="11"/>
      <c r="G63" s="11"/>
      <c r="S63" s="8"/>
      <c r="T63" s="8"/>
    </row>
    <row r="64" spans="1:20" x14ac:dyDescent="0.2">
      <c r="A64" s="34" t="str">
        <f t="shared" si="2"/>
        <v>Gas-HW-klein 100%</v>
      </c>
      <c r="B64" s="89">
        <v>234.32679800528334</v>
      </c>
      <c r="C64" s="90">
        <v>226.13449874370923</v>
      </c>
      <c r="D64" s="10">
        <v>0.23056807368618026</v>
      </c>
      <c r="E64" s="74">
        <v>4.7863292566442412E-3</v>
      </c>
      <c r="F64" s="11"/>
      <c r="G64" s="11"/>
      <c r="S64" s="8"/>
      <c r="T64" s="8"/>
    </row>
    <row r="65" spans="1:20" x14ac:dyDescent="0.2">
      <c r="A65" s="34" t="str">
        <f t="shared" si="2"/>
        <v>Gas-HW-mittel 100%</v>
      </c>
      <c r="B65" s="89">
        <v>234.25367005137704</v>
      </c>
      <c r="C65" s="90">
        <v>226.06725450231625</v>
      </c>
      <c r="D65" s="10">
        <v>0.23038154651180576</v>
      </c>
      <c r="E65" s="74">
        <v>4.785263114766858E-3</v>
      </c>
      <c r="F65" s="11"/>
      <c r="G65" s="11"/>
      <c r="S65" s="8"/>
      <c r="T65" s="8"/>
    </row>
    <row r="66" spans="1:20" x14ac:dyDescent="0.2">
      <c r="A66" s="34" t="str">
        <f t="shared" si="2"/>
        <v>Gas-HW-gross 100%</v>
      </c>
      <c r="B66" s="89">
        <v>233.70484396592121</v>
      </c>
      <c r="C66" s="90">
        <v>226.03375978066779</v>
      </c>
      <c r="D66" s="10">
        <v>0.21320858549978117</v>
      </c>
      <c r="E66" s="74">
        <v>4.7847352948699358E-3</v>
      </c>
      <c r="F66" s="11"/>
      <c r="G66" s="11"/>
      <c r="S66" s="8"/>
      <c r="T66" s="8"/>
    </row>
    <row r="67" spans="1:20" x14ac:dyDescent="0.2">
      <c r="A67" s="34" t="str">
        <f t="shared" si="2"/>
        <v>Öl-HW-klein 100%</v>
      </c>
      <c r="B67" s="89">
        <v>318.80291777737119</v>
      </c>
      <c r="C67" s="90">
        <v>314.79099685983761</v>
      </c>
      <c r="D67" s="10">
        <v>8.5593880503363917E-2</v>
      </c>
      <c r="E67" s="74">
        <v>5.397891115861443E-3</v>
      </c>
      <c r="F67" s="11"/>
      <c r="G67" s="11"/>
      <c r="S67" s="8"/>
      <c r="T67" s="8"/>
    </row>
    <row r="68" spans="1:20" x14ac:dyDescent="0.2">
      <c r="A68" s="34" t="str">
        <f t="shared" si="2"/>
        <v>Öl-HW-mittel 100%</v>
      </c>
      <c r="B68" s="89">
        <v>317.97058250632165</v>
      </c>
      <c r="C68" s="90">
        <v>314.72106091692865</v>
      </c>
      <c r="D68" s="10">
        <v>6.0190745791676603E-2</v>
      </c>
      <c r="E68" s="74">
        <v>5.3967597635278652E-3</v>
      </c>
      <c r="F68" s="11"/>
      <c r="G68" s="11"/>
      <c r="S68" s="8"/>
      <c r="T68" s="8"/>
    </row>
    <row r="69" spans="1:20" x14ac:dyDescent="0.2">
      <c r="A69" s="34" t="str">
        <f t="shared" si="2"/>
        <v>Öl-HW-gross 100%</v>
      </c>
      <c r="B69" s="89">
        <v>317.93658967962449</v>
      </c>
      <c r="C69" s="90">
        <v>314.68994938909344</v>
      </c>
      <c r="D69" s="10">
        <v>6.009893530341081E-2</v>
      </c>
      <c r="E69" s="74">
        <v>5.3962900302882057E-3</v>
      </c>
      <c r="F69" s="11"/>
      <c r="G69" s="11"/>
      <c r="S69" s="8"/>
      <c r="T69" s="8"/>
    </row>
    <row r="70" spans="1:20" x14ac:dyDescent="0.2">
      <c r="A70" s="34" t="str">
        <f t="shared" si="2"/>
        <v>Braunkohle-Kessel-WSF-Industrie-100%</v>
      </c>
      <c r="B70" s="89">
        <v>472.46408064360452</v>
      </c>
      <c r="C70" s="90">
        <v>428.92853210246591</v>
      </c>
      <c r="D70" s="10">
        <v>6.7110320468104431E-3</v>
      </c>
      <c r="E70" s="74">
        <v>0.16352533140096459</v>
      </c>
      <c r="F70" s="11"/>
      <c r="G70" s="11"/>
      <c r="S70" s="8"/>
      <c r="T70" s="8"/>
    </row>
    <row r="71" spans="1:20" x14ac:dyDescent="0.2">
      <c r="A71" s="34" t="str">
        <f t="shared" si="2"/>
        <v>Kohle-Kessel-WSF-Industrie-100%</v>
      </c>
      <c r="B71" s="89">
        <v>447.80068037249981</v>
      </c>
      <c r="C71" s="90">
        <v>371.97553485962635</v>
      </c>
      <c r="D71" s="10">
        <v>0.93034762157004136</v>
      </c>
      <c r="E71" s="74">
        <v>0.18080058029426033</v>
      </c>
      <c r="F71" s="11"/>
      <c r="G71" s="11"/>
      <c r="S71" s="8"/>
      <c r="T71" s="8"/>
    </row>
    <row r="72" spans="1:20" x14ac:dyDescent="0.2">
      <c r="A72" s="34" t="str">
        <f t="shared" si="2"/>
        <v>Gas-Kessel-Industrie-100%</v>
      </c>
      <c r="B72" s="89">
        <v>225.42964132714076</v>
      </c>
      <c r="C72" s="90">
        <v>218.61415678030485</v>
      </c>
      <c r="D72" s="10">
        <v>0.18949839770896815</v>
      </c>
      <c r="E72" s="74">
        <v>4.2633448138904842E-3</v>
      </c>
      <c r="F72" s="11"/>
      <c r="G72" s="11"/>
      <c r="S72" s="8"/>
      <c r="T72" s="8"/>
    </row>
    <row r="73" spans="1:20" x14ac:dyDescent="0.2">
      <c r="A73" s="34" t="str">
        <f t="shared" si="2"/>
        <v>Öl-leicht-Kessel-Industrie-100%</v>
      </c>
      <c r="B73" s="89">
        <v>309.50346142555532</v>
      </c>
      <c r="C73" s="90">
        <v>305.40033280708309</v>
      </c>
      <c r="D73" s="10">
        <v>6.2717509450532519E-2</v>
      </c>
      <c r="E73" s="74">
        <v>8.3607813002613118E-3</v>
      </c>
      <c r="G73" s="11"/>
      <c r="S73" s="8"/>
      <c r="T73" s="8"/>
    </row>
    <row r="74" spans="1:20" ht="13.5" thickBot="1" x14ac:dyDescent="0.25">
      <c r="A74" s="35" t="str">
        <f t="shared" si="2"/>
        <v>Öl-schwer-Kessel-Industrie-100%</v>
      </c>
      <c r="B74" s="91">
        <v>322.35898275880351</v>
      </c>
      <c r="C74" s="92">
        <v>318.20985811493591</v>
      </c>
      <c r="D74" s="46">
        <v>6.2643944129791962E-2</v>
      </c>
      <c r="E74" s="75">
        <v>8.5638591110535154E-3</v>
      </c>
      <c r="F74" s="11"/>
      <c r="G74" s="11"/>
      <c r="S74" s="8"/>
      <c r="T74" s="8"/>
    </row>
    <row r="75" spans="1:20" ht="13.5" thickBot="1" x14ac:dyDescent="0.25">
      <c r="G75" s="11"/>
      <c r="S75" s="8"/>
      <c r="T75" s="8"/>
    </row>
    <row r="76" spans="1:20" x14ac:dyDescent="0.2">
      <c r="A76" s="41" t="s">
        <v>49</v>
      </c>
      <c r="B76" s="30"/>
      <c r="C76" s="21" t="s">
        <v>50</v>
      </c>
      <c r="D76" s="22" t="s">
        <v>51</v>
      </c>
      <c r="G76" s="11"/>
      <c r="S76" s="8"/>
      <c r="T76" s="8"/>
    </row>
    <row r="77" spans="1:20" ht="15" thickBot="1" x14ac:dyDescent="0.3">
      <c r="A77" s="33" t="s">
        <v>69</v>
      </c>
      <c r="B77" s="31" t="s">
        <v>52</v>
      </c>
      <c r="C77" s="23" t="s">
        <v>53</v>
      </c>
      <c r="D77" s="24" t="s">
        <v>53</v>
      </c>
    </row>
    <row r="78" spans="1:20" x14ac:dyDescent="0.2">
      <c r="A78" s="37" t="str">
        <f>+A9</f>
        <v>Heizöl-Hzg 100%</v>
      </c>
      <c r="B78" s="42">
        <v>1.174017237350826</v>
      </c>
      <c r="C78" s="43">
        <v>1.1590187114055941</v>
      </c>
      <c r="D78" s="26">
        <v>1.4998525945231886E-2</v>
      </c>
    </row>
    <row r="79" spans="1:20" x14ac:dyDescent="0.2">
      <c r="A79" s="34" t="str">
        <f t="shared" ref="A79:A97" si="3">+A10</f>
        <v>Erdgas-Hzg 100%</v>
      </c>
      <c r="B79" s="44">
        <v>1.1589358506627121</v>
      </c>
      <c r="C79" s="10">
        <v>1.1279543703705319</v>
      </c>
      <c r="D79" s="27">
        <v>3.0981480292180168E-2</v>
      </c>
    </row>
    <row r="80" spans="1:20" x14ac:dyDescent="0.2">
      <c r="A80" s="34" t="str">
        <f t="shared" si="3"/>
        <v>Flüssiggas-Hzg 100%</v>
      </c>
      <c r="B80" s="44">
        <v>1.0297997607875331</v>
      </c>
      <c r="C80" s="10">
        <v>1.0198498738711563</v>
      </c>
      <c r="D80" s="27">
        <v>9.9498869163767694E-3</v>
      </c>
    </row>
    <row r="81" spans="1:4" x14ac:dyDescent="0.2">
      <c r="A81" s="34" t="str">
        <f t="shared" si="3"/>
        <v>BrK-Brik-Lau-Hzg 100%</v>
      </c>
      <c r="B81" s="44">
        <v>1.0906324150461812</v>
      </c>
      <c r="C81" s="10">
        <v>1.0791120404616781</v>
      </c>
      <c r="D81" s="27">
        <v>1.1520374584503078E-2</v>
      </c>
    </row>
    <row r="82" spans="1:4" x14ac:dyDescent="0.2">
      <c r="A82" s="34" t="str">
        <f t="shared" si="3"/>
        <v>BrK-Brik-rhei-Hzg 100%</v>
      </c>
      <c r="B82" s="44">
        <v>1.2247323870425983</v>
      </c>
      <c r="C82" s="10">
        <v>1.2026411519770599</v>
      </c>
      <c r="D82" s="27">
        <v>2.2091235065538499E-2</v>
      </c>
    </row>
    <row r="83" spans="1:4" x14ac:dyDescent="0.2">
      <c r="A83" s="34" t="str">
        <f t="shared" si="3"/>
        <v>StK-Brik-Hzg 100%</v>
      </c>
      <c r="B83" s="44">
        <v>1.1687924958117966</v>
      </c>
      <c r="C83" s="10">
        <v>1.1418582866092906</v>
      </c>
      <c r="D83" s="27">
        <v>2.6934209202506068E-2</v>
      </c>
    </row>
    <row r="84" spans="1:4" x14ac:dyDescent="0.2">
      <c r="A84" s="34" t="str">
        <f t="shared" si="3"/>
        <v>StK-Koks-Hzg 100%</v>
      </c>
      <c r="B84" s="44">
        <v>1.8335942605972175</v>
      </c>
      <c r="C84" s="10">
        <v>1.4880844330946983</v>
      </c>
      <c r="D84" s="27">
        <v>0.34550982750251924</v>
      </c>
    </row>
    <row r="85" spans="1:4" x14ac:dyDescent="0.2">
      <c r="A85" s="34" t="str">
        <f t="shared" si="3"/>
        <v>Erdgas-Kochen 100%</v>
      </c>
      <c r="B85" s="44">
        <v>1.2386776019468868</v>
      </c>
      <c r="C85" s="10">
        <v>1.1991738617891547</v>
      </c>
      <c r="D85" s="27">
        <v>3.9503740157732108E-2</v>
      </c>
    </row>
    <row r="86" spans="1:4" x14ac:dyDescent="0.2">
      <c r="A86" s="34" t="str">
        <f t="shared" si="3"/>
        <v>Fernwärme-mix (KWK: energiealloziert)</v>
      </c>
      <c r="B86" s="44">
        <v>1.1451077384449326</v>
      </c>
      <c r="C86" s="10">
        <v>0.72105078551723323</v>
      </c>
      <c r="D86" s="27">
        <v>0.42405695292769963</v>
      </c>
    </row>
    <row r="87" spans="1:4" x14ac:dyDescent="0.2">
      <c r="A87" s="34" t="str">
        <f t="shared" si="3"/>
        <v>Gas-HW-klein 100%</v>
      </c>
      <c r="B87" s="44">
        <v>1.1775622875955312</v>
      </c>
      <c r="C87" s="10">
        <v>1.1383959003977253</v>
      </c>
      <c r="D87" s="27">
        <v>3.9166387197805692E-2</v>
      </c>
    </row>
    <row r="88" spans="1:4" x14ac:dyDescent="0.2">
      <c r="A88" s="34" t="str">
        <f t="shared" si="3"/>
        <v>Gas-HW-mittel 100%</v>
      </c>
      <c r="B88" s="44">
        <v>1.1772752536336601</v>
      </c>
      <c r="C88" s="10">
        <v>1.1381571935698944</v>
      </c>
      <c r="D88" s="27">
        <v>3.9118060063765607E-2</v>
      </c>
    </row>
    <row r="89" spans="1:4" x14ac:dyDescent="0.2">
      <c r="A89" s="34" t="str">
        <f t="shared" si="3"/>
        <v>Gas-HW-gross 100%</v>
      </c>
      <c r="B89" s="44">
        <v>1.177133305366358</v>
      </c>
      <c r="C89" s="10">
        <v>1.138039376736248</v>
      </c>
      <c r="D89" s="27">
        <v>3.9093928630110207E-2</v>
      </c>
    </row>
    <row r="90" spans="1:4" x14ac:dyDescent="0.2">
      <c r="A90" s="34" t="str">
        <f t="shared" si="3"/>
        <v>Öl-HW-klein 100%</v>
      </c>
      <c r="B90" s="44">
        <v>1.1997142747974434</v>
      </c>
      <c r="C90" s="10">
        <v>1.1728643976105408</v>
      </c>
      <c r="D90" s="27">
        <v>2.684987718690245E-2</v>
      </c>
    </row>
    <row r="91" spans="1:4" x14ac:dyDescent="0.2">
      <c r="A91" s="34" t="str">
        <f t="shared" si="3"/>
        <v>Öl-HW-mittel 100%</v>
      </c>
      <c r="B91" s="44">
        <v>1.1994157465460695</v>
      </c>
      <c r="C91" s="10">
        <v>1.1726144839135104</v>
      </c>
      <c r="D91" s="27">
        <v>2.680126263255906E-2</v>
      </c>
    </row>
    <row r="92" spans="1:4" x14ac:dyDescent="0.2">
      <c r="A92" s="34" t="str">
        <f t="shared" si="3"/>
        <v>Öl-HW-gross 100%</v>
      </c>
      <c r="B92" s="44">
        <v>1.1992754049462475</v>
      </c>
      <c r="C92" s="10">
        <v>1.1724979603374952</v>
      </c>
      <c r="D92" s="27">
        <v>2.677744460875256E-2</v>
      </c>
    </row>
    <row r="93" spans="1:4" x14ac:dyDescent="0.2">
      <c r="A93" s="34" t="str">
        <f t="shared" si="3"/>
        <v>Braunkohle-Kessel-WSF-Industrie-100%</v>
      </c>
      <c r="B93" s="44">
        <v>1.0285581409227069</v>
      </c>
      <c r="C93" s="10">
        <v>1.0285286454221674</v>
      </c>
      <c r="D93" s="27">
        <v>2.9495500539470807E-5</v>
      </c>
    </row>
    <row r="94" spans="1:4" x14ac:dyDescent="0.2">
      <c r="A94" s="34" t="str">
        <f t="shared" si="3"/>
        <v>Kohle-Kessel-WSF-Industrie-100%</v>
      </c>
      <c r="B94" s="44">
        <v>1.1261920583890181</v>
      </c>
      <c r="C94" s="10">
        <v>1.112981462145719</v>
      </c>
      <c r="D94" s="27">
        <v>1.3210596243299308E-2</v>
      </c>
    </row>
    <row r="95" spans="1:4" x14ac:dyDescent="0.2">
      <c r="A95" s="34" t="str">
        <f t="shared" si="3"/>
        <v>Gas-Kessel-Industrie-100%</v>
      </c>
      <c r="B95" s="44">
        <v>1.1313206340930577</v>
      </c>
      <c r="C95" s="10">
        <v>1.1099451845559427</v>
      </c>
      <c r="D95" s="27">
        <v>2.1375449537114892E-2</v>
      </c>
    </row>
    <row r="96" spans="1:4" x14ac:dyDescent="0.2">
      <c r="A96" s="34" t="str">
        <f t="shared" si="3"/>
        <v>Öl-leicht-Kessel-Industrie-100%</v>
      </c>
      <c r="B96" s="44">
        <v>1.1424584650354912</v>
      </c>
      <c r="C96" s="10">
        <v>1.137794294645869</v>
      </c>
      <c r="D96" s="27">
        <v>4.6641703896221085E-3</v>
      </c>
    </row>
    <row r="97" spans="1:9" ht="13.5" thickBot="1" x14ac:dyDescent="0.25">
      <c r="A97" s="35" t="str">
        <f t="shared" si="3"/>
        <v>Öl-schwer-Kessel-Industrie-100%</v>
      </c>
      <c r="B97" s="45">
        <v>1.1218859529260194</v>
      </c>
      <c r="C97" s="46">
        <v>1.1176947203520367</v>
      </c>
      <c r="D97" s="29">
        <v>4.1912325739827767E-3</v>
      </c>
    </row>
    <row r="98" spans="1:9" ht="13.5" thickBot="1" x14ac:dyDescent="0.25"/>
    <row r="99" spans="1:9" x14ac:dyDescent="0.2">
      <c r="A99" s="49" t="s">
        <v>54</v>
      </c>
      <c r="B99" s="47"/>
    </row>
    <row r="100" spans="1:9" ht="13.5" thickBot="1" x14ac:dyDescent="0.25">
      <c r="A100" s="33" t="s">
        <v>55</v>
      </c>
      <c r="B100" s="48" t="s">
        <v>70</v>
      </c>
      <c r="D100" s="11"/>
      <c r="E100" s="11"/>
      <c r="F100" s="11"/>
    </row>
    <row r="101" spans="1:9" x14ac:dyDescent="0.2">
      <c r="A101" s="37" t="str">
        <f>+A9</f>
        <v>Heizöl-Hzg 100%</v>
      </c>
      <c r="B101" s="55">
        <v>4.8193445798286734E-4</v>
      </c>
    </row>
    <row r="102" spans="1:9" x14ac:dyDescent="0.2">
      <c r="A102" s="34" t="str">
        <f t="shared" ref="A102:A120" si="4">+A10</f>
        <v>Erdgas-Hzg 100%</v>
      </c>
      <c r="B102" s="50">
        <v>3.7423282611639117E-4</v>
      </c>
      <c r="G102" s="11"/>
      <c r="H102" s="11"/>
      <c r="I102" s="11"/>
    </row>
    <row r="103" spans="1:9" x14ac:dyDescent="0.2">
      <c r="A103" s="34" t="str">
        <f t="shared" si="4"/>
        <v>Flüssiggas-Hzg 100%</v>
      </c>
      <c r="B103" s="50">
        <v>3.9817180486079927E-4</v>
      </c>
    </row>
    <row r="104" spans="1:9" x14ac:dyDescent="0.2">
      <c r="A104" s="34" t="str">
        <f t="shared" si="4"/>
        <v>BrK-Brik-Lau-Hzg 100%</v>
      </c>
      <c r="B104" s="50">
        <v>5.5990765411818594E-4</v>
      </c>
    </row>
    <row r="105" spans="1:9" x14ac:dyDescent="0.2">
      <c r="A105" s="34" t="str">
        <f t="shared" si="4"/>
        <v>BrK-Brik-rhei-Hzg 100%</v>
      </c>
      <c r="B105" s="50">
        <v>1.2091170382450673E-3</v>
      </c>
    </row>
    <row r="106" spans="1:9" x14ac:dyDescent="0.2">
      <c r="A106" s="34" t="str">
        <f t="shared" si="4"/>
        <v>StK-Brik-Hzg 100%</v>
      </c>
      <c r="B106" s="50">
        <v>6.2074391651022404E-4</v>
      </c>
    </row>
    <row r="107" spans="1:9" x14ac:dyDescent="0.2">
      <c r="A107" s="34" t="str">
        <f t="shared" si="4"/>
        <v>StK-Koks-Hzg 100%</v>
      </c>
      <c r="B107" s="50">
        <v>1.1341405162208001E-3</v>
      </c>
    </row>
    <row r="108" spans="1:9" x14ac:dyDescent="0.2">
      <c r="A108" s="34" t="str">
        <f t="shared" si="4"/>
        <v>Erdgas-Kochen 100%</v>
      </c>
      <c r="B108" s="50">
        <v>1.640739874213282E-4</v>
      </c>
    </row>
    <row r="109" spans="1:9" x14ac:dyDescent="0.2">
      <c r="A109" s="34" t="str">
        <f t="shared" si="4"/>
        <v>Fernwärme-mix (KWK: energiealloziert)</v>
      </c>
      <c r="B109" s="50">
        <v>1.310614887078527E-3</v>
      </c>
    </row>
    <row r="110" spans="1:9" x14ac:dyDescent="0.2">
      <c r="A110" s="34" t="str">
        <f t="shared" si="4"/>
        <v>Gas-HW-klein 100%</v>
      </c>
      <c r="B110" s="50">
        <v>6.8113953048121124E-4</v>
      </c>
    </row>
    <row r="111" spans="1:9" x14ac:dyDescent="0.2">
      <c r="A111" s="34" t="str">
        <f t="shared" si="4"/>
        <v>Gas-HW-mittel 100%</v>
      </c>
      <c r="B111" s="50">
        <v>6.8085289891476448E-4</v>
      </c>
    </row>
    <row r="112" spans="1:9" x14ac:dyDescent="0.2">
      <c r="A112" s="34" t="str">
        <f t="shared" si="4"/>
        <v>Gas-HW-gross 100%</v>
      </c>
      <c r="B112" s="50">
        <v>6.8071222143384715E-4</v>
      </c>
    </row>
    <row r="113" spans="1:2" x14ac:dyDescent="0.2">
      <c r="A113" s="34" t="str">
        <f t="shared" si="4"/>
        <v>Öl-HW-klein 100%</v>
      </c>
      <c r="B113" s="50">
        <v>9.4015407434914176E-4</v>
      </c>
    </row>
    <row r="114" spans="1:2" x14ac:dyDescent="0.2">
      <c r="A114" s="34" t="str">
        <f t="shared" si="4"/>
        <v>Öl-HW-mittel 100%</v>
      </c>
      <c r="B114" s="50">
        <v>9.3986150666772932E-4</v>
      </c>
    </row>
    <row r="115" spans="1:2" x14ac:dyDescent="0.2">
      <c r="A115" s="34" t="str">
        <f t="shared" si="4"/>
        <v>Öl-HW-gross 100%</v>
      </c>
      <c r="B115" s="50">
        <v>9.3973130826135434E-4</v>
      </c>
    </row>
    <row r="116" spans="1:2" x14ac:dyDescent="0.2">
      <c r="A116" s="34" t="str">
        <f t="shared" si="4"/>
        <v>Braunkohle-Kessel-WSF-Industrie-100%</v>
      </c>
      <c r="B116" s="50">
        <v>1.4753911375212835E-4</v>
      </c>
    </row>
    <row r="117" spans="1:2" x14ac:dyDescent="0.2">
      <c r="A117" s="34" t="str">
        <f t="shared" si="4"/>
        <v>Kohle-Kessel-WSF-Industrie-100%</v>
      </c>
      <c r="B117" s="50">
        <v>2.69947347831006E-4</v>
      </c>
    </row>
    <row r="118" spans="1:2" x14ac:dyDescent="0.2">
      <c r="A118" s="34" t="str">
        <f t="shared" si="4"/>
        <v>Gas-Kessel-Industrie-100%</v>
      </c>
      <c r="B118" s="50">
        <v>5.7618926589817362E-5</v>
      </c>
    </row>
    <row r="119" spans="1:2" x14ac:dyDescent="0.2">
      <c r="A119" s="34" t="str">
        <f t="shared" si="4"/>
        <v>Öl-leicht-Kessel-Industrie-100%</v>
      </c>
      <c r="B119" s="50">
        <v>1.6052087614651739E-4</v>
      </c>
    </row>
    <row r="120" spans="1:2" ht="13.5" thickBot="1" x14ac:dyDescent="0.25">
      <c r="A120" s="35" t="str">
        <f t="shared" si="4"/>
        <v>Öl-schwer-Kessel-Industrie-100%</v>
      </c>
      <c r="B120" s="51">
        <v>7.3789020382226771E-5</v>
      </c>
    </row>
    <row r="128" spans="1:2" ht="17.25" x14ac:dyDescent="0.25">
      <c r="A128" s="5"/>
    </row>
    <row r="129" spans="1:1" ht="17.25" x14ac:dyDescent="0.25">
      <c r="A129" s="5"/>
    </row>
    <row r="130" spans="1:1" ht="17.25" x14ac:dyDescent="0.25">
      <c r="A130" s="5"/>
    </row>
    <row r="131" spans="1:1" ht="17.25" x14ac:dyDescent="0.25">
      <c r="A131" s="5"/>
    </row>
  </sheetData>
  <mergeCells count="15">
    <mergeCell ref="A5:A6"/>
    <mergeCell ref="B3:G3"/>
    <mergeCell ref="B4:G4"/>
    <mergeCell ref="B5:G5"/>
    <mergeCell ref="B6:G6"/>
    <mergeCell ref="B17:G17"/>
    <mergeCell ref="B12:G12"/>
    <mergeCell ref="B13:G13"/>
    <mergeCell ref="B14:G14"/>
    <mergeCell ref="B15:G15"/>
    <mergeCell ref="B8:G8"/>
    <mergeCell ref="B9:G9"/>
    <mergeCell ref="B10:G10"/>
    <mergeCell ref="B11:G11"/>
    <mergeCell ref="B16:G16"/>
  </mergeCells>
  <phoneticPr fontId="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B9327-85ED-48DA-9A28-4839B0C2BEC9}">
  <sheetPr codeName="Tabelle24">
    <tabColor indexed="51"/>
  </sheetPr>
  <dimension ref="A1:T120"/>
  <sheetViews>
    <sheetView tabSelected="1" workbookViewId="0">
      <selection activeCell="A49" sqref="A49"/>
    </sheetView>
  </sheetViews>
  <sheetFormatPr baseColWidth="10" defaultColWidth="11.42578125" defaultRowHeight="12.75" x14ac:dyDescent="0.2"/>
  <cols>
    <col min="1" max="1" width="39.85546875" style="98" customWidth="1"/>
    <col min="2" max="2" width="18.140625" style="98" customWidth="1"/>
    <col min="3" max="3" width="15.5703125" style="98" customWidth="1"/>
    <col min="4" max="4" width="16" style="98" customWidth="1"/>
    <col min="5" max="5" width="13.5703125" style="98" customWidth="1"/>
    <col min="6" max="6" width="14.42578125" style="98" customWidth="1"/>
    <col min="7" max="7" width="22.5703125" style="98" customWidth="1"/>
    <col min="8" max="10" width="11.5703125" style="98" bestFit="1" customWidth="1"/>
    <col min="11" max="16384" width="11.42578125" style="98"/>
  </cols>
  <sheetData>
    <row r="1" spans="1:11" ht="15.75" customHeight="1" x14ac:dyDescent="0.3">
      <c r="A1" s="164" t="str">
        <f>"Ergebnisse aus GEMIS "&amp;Einführung!F3</f>
        <v>Ergebnisse aus GEMIS Version 5.2</v>
      </c>
      <c r="B1" s="165"/>
      <c r="C1" s="166" t="s">
        <v>102</v>
      </c>
      <c r="D1" s="165"/>
      <c r="E1" s="165"/>
      <c r="F1" s="165"/>
      <c r="G1" s="165"/>
    </row>
    <row r="2" spans="1:11" ht="18.75" x14ac:dyDescent="0.3">
      <c r="A2" s="167"/>
      <c r="B2" s="165"/>
      <c r="C2" s="165"/>
      <c r="D2" s="165"/>
      <c r="E2" s="165"/>
      <c r="F2" s="165"/>
      <c r="G2" s="165"/>
    </row>
    <row r="3" spans="1:11" ht="18.75" x14ac:dyDescent="0.3">
      <c r="A3" s="168" t="s">
        <v>31</v>
      </c>
      <c r="B3" s="355" t="s">
        <v>326</v>
      </c>
      <c r="C3" s="356"/>
      <c r="D3" s="356"/>
      <c r="E3" s="356"/>
      <c r="F3" s="356"/>
      <c r="G3" s="357"/>
      <c r="H3" s="291"/>
    </row>
    <row r="4" spans="1:11" ht="36.6" customHeight="1" x14ac:dyDescent="0.2">
      <c r="A4" s="153" t="s">
        <v>32</v>
      </c>
      <c r="B4" s="358" t="s">
        <v>324</v>
      </c>
      <c r="C4" s="359"/>
      <c r="D4" s="359"/>
      <c r="E4" s="359"/>
      <c r="F4" s="359"/>
      <c r="G4" s="360"/>
      <c r="H4" s="154"/>
      <c r="I4" s="154"/>
      <c r="J4" s="154"/>
      <c r="K4" s="154"/>
    </row>
    <row r="5" spans="1:11" ht="15.75" x14ac:dyDescent="0.25">
      <c r="A5" s="155" t="s">
        <v>33</v>
      </c>
      <c r="B5" s="361" t="s">
        <v>34</v>
      </c>
      <c r="C5" s="362"/>
      <c r="D5" s="362"/>
      <c r="E5" s="362"/>
      <c r="F5" s="362"/>
      <c r="G5" s="363"/>
    </row>
    <row r="6" spans="1:11" ht="17.25" customHeight="1" x14ac:dyDescent="0.3">
      <c r="A6" s="156"/>
      <c r="B6" s="364"/>
      <c r="C6" s="365"/>
      <c r="D6" s="365"/>
      <c r="E6" s="365"/>
      <c r="F6" s="365"/>
      <c r="G6" s="366"/>
      <c r="H6" s="106"/>
      <c r="J6" s="284"/>
    </row>
    <row r="7" spans="1:11" ht="13.5" thickBot="1" x14ac:dyDescent="0.25">
      <c r="A7" s="104"/>
      <c r="B7" s="152"/>
      <c r="C7" s="104"/>
      <c r="D7" s="104"/>
      <c r="E7" s="104"/>
      <c r="F7" s="104"/>
      <c r="G7" s="104"/>
      <c r="H7" s="106"/>
      <c r="J7" s="106"/>
    </row>
    <row r="8" spans="1:11" ht="16.5" thickBot="1" x14ac:dyDescent="0.3">
      <c r="A8" s="178" t="s">
        <v>35</v>
      </c>
      <c r="B8" s="367" t="s">
        <v>36</v>
      </c>
      <c r="C8" s="367"/>
      <c r="D8" s="367"/>
      <c r="E8" s="367"/>
      <c r="F8" s="367"/>
      <c r="G8" s="367"/>
      <c r="H8" s="178" t="s">
        <v>37</v>
      </c>
    </row>
    <row r="9" spans="1:11" ht="12.75" customHeight="1" x14ac:dyDescent="0.25">
      <c r="A9" s="179" t="s">
        <v>345</v>
      </c>
      <c r="B9" s="353" t="s">
        <v>325</v>
      </c>
      <c r="C9" s="354"/>
      <c r="D9" s="354"/>
      <c r="E9" s="354"/>
      <c r="F9" s="354"/>
      <c r="G9" s="354"/>
      <c r="H9" s="308">
        <v>2000</v>
      </c>
    </row>
    <row r="10" spans="1:11" ht="13.5" customHeight="1" x14ac:dyDescent="0.25">
      <c r="A10" s="179" t="s">
        <v>346</v>
      </c>
      <c r="B10" s="353" t="s">
        <v>325</v>
      </c>
      <c r="C10" s="354"/>
      <c r="D10" s="354"/>
      <c r="E10" s="354"/>
      <c r="F10" s="354"/>
      <c r="G10" s="354"/>
      <c r="H10" s="309">
        <v>2005</v>
      </c>
    </row>
    <row r="11" spans="1:11" ht="12.75" customHeight="1" x14ac:dyDescent="0.25">
      <c r="A11" s="179" t="s">
        <v>347</v>
      </c>
      <c r="B11" s="353" t="s">
        <v>325</v>
      </c>
      <c r="C11" s="354"/>
      <c r="D11" s="354"/>
      <c r="E11" s="354"/>
      <c r="F11" s="354"/>
      <c r="G11" s="354"/>
      <c r="H11" s="309">
        <v>2010</v>
      </c>
    </row>
    <row r="12" spans="1:11" ht="12.75" customHeight="1" x14ac:dyDescent="0.25">
      <c r="A12" s="179" t="s">
        <v>348</v>
      </c>
      <c r="B12" s="353" t="s">
        <v>325</v>
      </c>
      <c r="C12" s="354"/>
      <c r="D12" s="354"/>
      <c r="E12" s="354"/>
      <c r="F12" s="354"/>
      <c r="G12" s="354"/>
      <c r="H12" s="309">
        <v>2011</v>
      </c>
    </row>
    <row r="13" spans="1:11" ht="12.75" customHeight="1" x14ac:dyDescent="0.25">
      <c r="A13" s="179" t="s">
        <v>349</v>
      </c>
      <c r="B13" s="353" t="s">
        <v>325</v>
      </c>
      <c r="C13" s="354"/>
      <c r="D13" s="354"/>
      <c r="E13" s="354"/>
      <c r="F13" s="354"/>
      <c r="G13" s="354"/>
      <c r="H13" s="309">
        <v>2012</v>
      </c>
    </row>
    <row r="14" spans="1:11" ht="12.75" customHeight="1" x14ac:dyDescent="0.25">
      <c r="A14" s="179" t="s">
        <v>350</v>
      </c>
      <c r="B14" s="353" t="s">
        <v>325</v>
      </c>
      <c r="C14" s="354"/>
      <c r="D14" s="354"/>
      <c r="E14" s="354"/>
      <c r="F14" s="354"/>
      <c r="G14" s="354"/>
      <c r="H14" s="309">
        <v>2013</v>
      </c>
    </row>
    <row r="15" spans="1:11" ht="12.75" customHeight="1" x14ac:dyDescent="0.25">
      <c r="A15" s="179" t="s">
        <v>351</v>
      </c>
      <c r="B15" s="353" t="s">
        <v>325</v>
      </c>
      <c r="C15" s="354"/>
      <c r="D15" s="354"/>
      <c r="E15" s="354"/>
      <c r="F15" s="354"/>
      <c r="G15" s="354"/>
      <c r="H15" s="309">
        <v>2014</v>
      </c>
    </row>
    <row r="16" spans="1:11" ht="12.75" customHeight="1" x14ac:dyDescent="0.25">
      <c r="A16" s="179" t="s">
        <v>352</v>
      </c>
      <c r="B16" s="353" t="s">
        <v>325</v>
      </c>
      <c r="C16" s="354"/>
      <c r="D16" s="354"/>
      <c r="E16" s="354"/>
      <c r="F16" s="354"/>
      <c r="G16" s="354"/>
      <c r="H16" s="309">
        <v>2015</v>
      </c>
    </row>
    <row r="17" spans="1:12" ht="12.75" customHeight="1" x14ac:dyDescent="0.25">
      <c r="A17" s="179" t="s">
        <v>353</v>
      </c>
      <c r="B17" s="353" t="s">
        <v>325</v>
      </c>
      <c r="C17" s="354"/>
      <c r="D17" s="354"/>
      <c r="E17" s="354"/>
      <c r="F17" s="354"/>
      <c r="G17" s="354"/>
      <c r="H17" s="309">
        <v>2016</v>
      </c>
    </row>
    <row r="18" spans="1:12" ht="12.75" customHeight="1" x14ac:dyDescent="0.25">
      <c r="A18" s="179" t="s">
        <v>354</v>
      </c>
      <c r="B18" s="353" t="s">
        <v>325</v>
      </c>
      <c r="C18" s="354"/>
      <c r="D18" s="354"/>
      <c r="E18" s="354"/>
      <c r="F18" s="354"/>
      <c r="G18" s="354"/>
      <c r="H18" s="309">
        <v>2017</v>
      </c>
    </row>
    <row r="19" spans="1:12" ht="12.75" customHeight="1" x14ac:dyDescent="0.25">
      <c r="A19" s="179" t="s">
        <v>355</v>
      </c>
      <c r="B19" s="353" t="s">
        <v>325</v>
      </c>
      <c r="C19" s="354"/>
      <c r="D19" s="354"/>
      <c r="E19" s="354"/>
      <c r="F19" s="354"/>
      <c r="G19" s="354"/>
      <c r="H19" s="309">
        <v>2018</v>
      </c>
    </row>
    <row r="20" spans="1:12" ht="12.75" customHeight="1" x14ac:dyDescent="0.25">
      <c r="A20" s="179" t="s">
        <v>356</v>
      </c>
      <c r="B20" s="353" t="s">
        <v>325</v>
      </c>
      <c r="C20" s="354"/>
      <c r="D20" s="354"/>
      <c r="E20" s="354"/>
      <c r="F20" s="354"/>
      <c r="G20" s="354"/>
      <c r="H20" s="309">
        <v>2019</v>
      </c>
    </row>
    <row r="21" spans="1:12" ht="12.75" customHeight="1" x14ac:dyDescent="0.25">
      <c r="A21" s="179" t="s">
        <v>357</v>
      </c>
      <c r="B21" s="353" t="s">
        <v>325</v>
      </c>
      <c r="C21" s="354"/>
      <c r="D21" s="354"/>
      <c r="E21" s="354"/>
      <c r="F21" s="354"/>
      <c r="G21" s="354"/>
      <c r="H21" s="309">
        <v>2020</v>
      </c>
    </row>
    <row r="22" spans="1:12" ht="12.75" customHeight="1" x14ac:dyDescent="0.25">
      <c r="A22" s="179" t="s">
        <v>358</v>
      </c>
      <c r="B22" s="353" t="s">
        <v>325</v>
      </c>
      <c r="C22" s="354"/>
      <c r="D22" s="354"/>
      <c r="E22" s="354"/>
      <c r="F22" s="354"/>
      <c r="G22" s="354"/>
      <c r="H22" s="309">
        <v>2021</v>
      </c>
      <c r="I22" s="285"/>
    </row>
    <row r="23" spans="1:12" ht="12.75" customHeight="1" x14ac:dyDescent="0.25">
      <c r="A23" s="179" t="s">
        <v>359</v>
      </c>
      <c r="B23" s="353" t="s">
        <v>325</v>
      </c>
      <c r="C23" s="354"/>
      <c r="D23" s="354"/>
      <c r="E23" s="354"/>
      <c r="F23" s="354"/>
      <c r="G23" s="354"/>
      <c r="H23" s="309">
        <v>2022</v>
      </c>
    </row>
    <row r="24" spans="1:12" ht="12.75" customHeight="1" x14ac:dyDescent="0.25">
      <c r="A24" s="179" t="s">
        <v>360</v>
      </c>
      <c r="B24" s="353" t="s">
        <v>325</v>
      </c>
      <c r="C24" s="354"/>
      <c r="D24" s="354"/>
      <c r="E24" s="354"/>
      <c r="F24" s="354"/>
      <c r="G24" s="354"/>
      <c r="H24" s="309">
        <v>2023</v>
      </c>
      <c r="L24" s="285"/>
    </row>
    <row r="25" spans="1:12" ht="12.75" customHeight="1" x14ac:dyDescent="0.25">
      <c r="A25" s="179" t="s">
        <v>361</v>
      </c>
      <c r="B25" s="353" t="s">
        <v>325</v>
      </c>
      <c r="C25" s="354"/>
      <c r="D25" s="354"/>
      <c r="E25" s="354"/>
      <c r="F25" s="354"/>
      <c r="G25" s="354"/>
      <c r="H25" s="309">
        <v>2024</v>
      </c>
      <c r="L25" s="285"/>
    </row>
    <row r="26" spans="1:12" ht="12.75" customHeight="1" x14ac:dyDescent="0.25">
      <c r="A26" s="292" t="s">
        <v>66</v>
      </c>
      <c r="B26" s="194"/>
      <c r="C26" s="194"/>
      <c r="D26" s="194"/>
      <c r="E26" s="194"/>
      <c r="F26" s="194"/>
      <c r="G26" s="194"/>
      <c r="H26" s="99"/>
      <c r="L26" s="285"/>
    </row>
    <row r="27" spans="1:12" ht="12.75" customHeight="1" x14ac:dyDescent="0.25">
      <c r="A27" s="292" t="s">
        <v>66</v>
      </c>
      <c r="B27" s="194"/>
      <c r="C27" s="194"/>
      <c r="D27" s="194"/>
      <c r="E27" s="194"/>
      <c r="F27" s="194"/>
      <c r="G27" s="194"/>
      <c r="H27" s="99"/>
      <c r="L27" s="285"/>
    </row>
    <row r="28" spans="1:12" ht="12.75" customHeight="1" x14ac:dyDescent="0.25">
      <c r="A28" s="292" t="s">
        <v>66</v>
      </c>
      <c r="B28" s="194"/>
      <c r="C28" s="194"/>
      <c r="D28" s="194"/>
      <c r="E28" s="194"/>
      <c r="F28" s="194"/>
      <c r="G28" s="194"/>
      <c r="H28" s="99"/>
      <c r="L28" s="285"/>
    </row>
    <row r="29" spans="1:12" ht="13.5" thickBot="1" x14ac:dyDescent="0.25">
      <c r="A29" s="98" t="s">
        <v>66</v>
      </c>
      <c r="B29" s="104"/>
      <c r="C29" s="104"/>
      <c r="D29" s="104"/>
      <c r="E29" s="104"/>
      <c r="F29" s="104"/>
      <c r="G29" s="104"/>
    </row>
    <row r="30" spans="1:12" ht="18" x14ac:dyDescent="0.35">
      <c r="A30" s="247" t="s">
        <v>38</v>
      </c>
      <c r="B30" s="248" t="s">
        <v>402</v>
      </c>
      <c r="C30" s="249"/>
      <c r="D30" s="249"/>
      <c r="E30" s="250"/>
      <c r="F30" s="135"/>
      <c r="G30" s="104"/>
    </row>
    <row r="31" spans="1:12" ht="18.75" thickBot="1" x14ac:dyDescent="0.4">
      <c r="A31" s="33" t="str">
        <f>"Option [g/kWh]"</f>
        <v>Option [g/kWh]</v>
      </c>
      <c r="B31" s="252" t="s">
        <v>40</v>
      </c>
      <c r="C31" s="253" t="s">
        <v>403</v>
      </c>
      <c r="D31" s="253" t="s">
        <v>404</v>
      </c>
      <c r="E31" s="254" t="s">
        <v>43</v>
      </c>
      <c r="F31" s="135"/>
      <c r="G31" s="104"/>
    </row>
    <row r="32" spans="1:12" ht="14.25" customHeight="1" x14ac:dyDescent="0.25">
      <c r="A32" s="294" t="str">
        <f t="shared" ref="A32:A51" si="0">+A9</f>
        <v>Stromnetz-lokal 2000</v>
      </c>
      <c r="B32" s="399">
        <v>0.83629859066971179</v>
      </c>
      <c r="C32" s="400">
        <v>0.39715730639640962</v>
      </c>
      <c r="D32" s="400">
        <v>0.60699456210068681</v>
      </c>
      <c r="E32" s="73">
        <v>5.1545738801138725E-2</v>
      </c>
      <c r="F32" s="8"/>
    </row>
    <row r="33" spans="1:7" ht="14.25" customHeight="1" x14ac:dyDescent="0.25">
      <c r="A33" s="132" t="str">
        <f t="shared" si="0"/>
        <v>Stromnetz-lokal 2005</v>
      </c>
      <c r="B33" s="401">
        <v>0.74592197815950345</v>
      </c>
      <c r="C33" s="402">
        <v>0.33123986377063674</v>
      </c>
      <c r="D33" s="402">
        <v>0.53041748734416905</v>
      </c>
      <c r="E33" s="74">
        <v>3.108333916093281E-2</v>
      </c>
      <c r="F33" s="8"/>
    </row>
    <row r="34" spans="1:7" ht="15" x14ac:dyDescent="0.25">
      <c r="A34" s="132" t="str">
        <f t="shared" si="0"/>
        <v>Stromnetz-lokal 2010</v>
      </c>
      <c r="B34" s="401">
        <v>0.80366844519463931</v>
      </c>
      <c r="C34" s="402">
        <v>0.30306463072405682</v>
      </c>
      <c r="D34" s="402">
        <v>0.53696541343485638</v>
      </c>
      <c r="E34" s="74">
        <v>3.1371492196388663E-2</v>
      </c>
      <c r="F34" s="8"/>
      <c r="G34" s="199"/>
    </row>
    <row r="35" spans="1:7" ht="15" x14ac:dyDescent="0.25">
      <c r="A35" s="132" t="str">
        <f t="shared" si="0"/>
        <v>Stromnetz-lokal 2011</v>
      </c>
      <c r="B35" s="401">
        <v>0.83805398244410134</v>
      </c>
      <c r="C35" s="402">
        <v>0.31026977686027318</v>
      </c>
      <c r="D35" s="402">
        <v>0.53927530187629358</v>
      </c>
      <c r="E35" s="74">
        <v>3.2722583856295472E-2</v>
      </c>
      <c r="F35" s="8"/>
      <c r="G35" s="199"/>
    </row>
    <row r="36" spans="1:7" ht="15" x14ac:dyDescent="0.25">
      <c r="A36" s="132" t="str">
        <f t="shared" si="0"/>
        <v>Stromnetz-lokal 2012</v>
      </c>
      <c r="B36" s="401">
        <v>0.87161714760846232</v>
      </c>
      <c r="C36" s="402">
        <v>0.314183238061922</v>
      </c>
      <c r="D36" s="402">
        <v>0.53623065807845338</v>
      </c>
      <c r="E36" s="74">
        <v>3.358900343085508E-2</v>
      </c>
      <c r="F36" s="8"/>
      <c r="G36" s="199"/>
    </row>
    <row r="37" spans="1:7" ht="15" x14ac:dyDescent="0.25">
      <c r="A37" s="132" t="str">
        <f t="shared" si="0"/>
        <v>Stromnetz-lokal 2013</v>
      </c>
      <c r="B37" s="401">
        <v>0.88836999196884536</v>
      </c>
      <c r="C37" s="402">
        <v>0.3193914374208579</v>
      </c>
      <c r="D37" s="402">
        <v>0.535812902169709</v>
      </c>
      <c r="E37" s="74">
        <v>3.5122678041485125E-2</v>
      </c>
      <c r="F37" s="8"/>
      <c r="G37" s="199"/>
    </row>
    <row r="38" spans="1:7" ht="15" x14ac:dyDescent="0.25">
      <c r="A38" s="132" t="str">
        <f t="shared" si="0"/>
        <v>Stromnetz-lokal 2014</v>
      </c>
      <c r="B38" s="401">
        <v>0.87923003699699276</v>
      </c>
      <c r="C38" s="402">
        <v>0.31019933260816579</v>
      </c>
      <c r="D38" s="402">
        <v>0.52313023615058973</v>
      </c>
      <c r="E38" s="74">
        <v>3.472701840305327E-2</v>
      </c>
      <c r="F38" s="8"/>
      <c r="G38" s="199"/>
    </row>
    <row r="39" spans="1:7" ht="15" x14ac:dyDescent="0.25">
      <c r="A39" s="132" t="str">
        <f t="shared" si="0"/>
        <v>Stromnetz-lokal 2015</v>
      </c>
      <c r="B39" s="401">
        <v>0.84348322868446457</v>
      </c>
      <c r="C39" s="402">
        <v>0.29200209676564343</v>
      </c>
      <c r="D39" s="402">
        <v>0.48896826318771253</v>
      </c>
      <c r="E39" s="74">
        <v>3.3885828759907463E-2</v>
      </c>
      <c r="F39" s="8"/>
      <c r="G39" s="199"/>
    </row>
    <row r="40" spans="1:7" ht="15" x14ac:dyDescent="0.25">
      <c r="A40" s="132" t="str">
        <f t="shared" si="0"/>
        <v>Stromnetz-lokal 2016</v>
      </c>
      <c r="B40" s="401">
        <v>0.85215684132951675</v>
      </c>
      <c r="C40" s="402">
        <v>0.28732602470880386</v>
      </c>
      <c r="D40" s="402">
        <v>0.50546818261550652</v>
      </c>
      <c r="E40" s="74">
        <v>3.3333263994076268E-2</v>
      </c>
      <c r="F40" s="8"/>
      <c r="G40" s="199"/>
    </row>
    <row r="41" spans="1:7" ht="15" x14ac:dyDescent="0.25">
      <c r="A41" s="132" t="str">
        <f t="shared" si="0"/>
        <v>Stromnetz-lokal 2017</v>
      </c>
      <c r="B41" s="401">
        <v>0.77753516945768975</v>
      </c>
      <c r="C41" s="402">
        <v>0.25516570609042666</v>
      </c>
      <c r="D41" s="402">
        <v>0.46135133991301924</v>
      </c>
      <c r="E41" s="74">
        <v>3.047843002878383E-2</v>
      </c>
      <c r="F41" s="8"/>
      <c r="G41" s="199"/>
    </row>
    <row r="42" spans="1:7" ht="15" x14ac:dyDescent="0.25">
      <c r="A42" s="132" t="str">
        <f t="shared" si="0"/>
        <v>Stromnetz-lokal 2018</v>
      </c>
      <c r="B42" s="401">
        <v>0.74904641662563443</v>
      </c>
      <c r="C42" s="402">
        <v>0.24456012270008962</v>
      </c>
      <c r="D42" s="402">
        <v>0.43709599395918725</v>
      </c>
      <c r="E42" s="74">
        <v>2.9308041248757036E-2</v>
      </c>
      <c r="F42" s="8"/>
      <c r="G42" s="199"/>
    </row>
    <row r="43" spans="1:7" ht="15" x14ac:dyDescent="0.25">
      <c r="A43" s="132" t="str">
        <f t="shared" si="0"/>
        <v>Stromnetz-lokal 2019</v>
      </c>
      <c r="B43" s="401">
        <v>0.61646912325245595</v>
      </c>
      <c r="C43" s="402">
        <v>0.18718609258962812</v>
      </c>
      <c r="D43" s="402">
        <v>0.36981192871635021</v>
      </c>
      <c r="E43" s="74">
        <v>2.5830804544927817E-2</v>
      </c>
      <c r="F43" s="8"/>
      <c r="G43" s="199"/>
    </row>
    <row r="44" spans="1:7" ht="15" x14ac:dyDescent="0.25">
      <c r="A44" s="132" t="str">
        <f t="shared" si="0"/>
        <v>Stromnetz-lokal 2020</v>
      </c>
      <c r="B44" s="401">
        <v>0.52842875925931543</v>
      </c>
      <c r="C44" s="402">
        <v>0.16020624779104567</v>
      </c>
      <c r="D44" s="402">
        <v>0.32982374872949566</v>
      </c>
      <c r="E44" s="74">
        <v>2.4316584335632087E-2</v>
      </c>
      <c r="F44" s="8"/>
      <c r="G44" s="199"/>
    </row>
    <row r="45" spans="1:7" ht="15" x14ac:dyDescent="0.25">
      <c r="A45" s="132" t="str">
        <f t="shared" si="0"/>
        <v>Stromnetz-lokal 2021</v>
      </c>
      <c r="B45" s="401">
        <v>0.51904222313462656</v>
      </c>
      <c r="C45" s="402">
        <v>0.14771479332633797</v>
      </c>
      <c r="D45" s="402">
        <v>0.33222950823307973</v>
      </c>
      <c r="E45" s="74">
        <v>2.2249742667171519E-2</v>
      </c>
      <c r="F45" s="8"/>
      <c r="G45" s="199"/>
    </row>
    <row r="46" spans="1:7" ht="15" x14ac:dyDescent="0.25">
      <c r="A46" s="132" t="str">
        <f t="shared" si="0"/>
        <v>Stromnetz-lokal 2022</v>
      </c>
      <c r="B46" s="401">
        <v>0.52336358675771311</v>
      </c>
      <c r="C46" s="402">
        <v>0.15635986784360623</v>
      </c>
      <c r="D46" s="402">
        <v>0.33755097245318239</v>
      </c>
      <c r="E46" s="74">
        <v>2.4607013683600781E-2</v>
      </c>
      <c r="F46" s="8"/>
      <c r="G46" s="199"/>
    </row>
    <row r="47" spans="1:7" ht="15" x14ac:dyDescent="0.25">
      <c r="A47" s="132" t="str">
        <f t="shared" si="0"/>
        <v>Stromnetz-lokal 2023</v>
      </c>
      <c r="B47" s="401">
        <v>0.54160826377025351</v>
      </c>
      <c r="C47" s="402">
        <v>0.14220904341039933</v>
      </c>
      <c r="D47" s="402">
        <v>0.33519974668778874</v>
      </c>
      <c r="E47" s="74">
        <v>2.4232977758328535E-2</v>
      </c>
      <c r="F47" s="8"/>
      <c r="G47" s="199"/>
    </row>
    <row r="48" spans="1:7" ht="15" x14ac:dyDescent="0.25">
      <c r="A48" s="132" t="str">
        <f t="shared" si="0"/>
        <v>Stromnetz-lokal 2024</v>
      </c>
      <c r="B48" s="401">
        <v>0.57172409001753011</v>
      </c>
      <c r="C48" s="402">
        <v>0.13201981268795596</v>
      </c>
      <c r="D48" s="402">
        <v>0.31937876416407884</v>
      </c>
      <c r="E48" s="74">
        <v>2.3284797797416046E-2</v>
      </c>
      <c r="F48" s="8"/>
      <c r="G48" s="199"/>
    </row>
    <row r="49" spans="1:20" ht="15" x14ac:dyDescent="0.25">
      <c r="A49" s="132" t="str">
        <f t="shared" si="0"/>
        <v xml:space="preserve"> </v>
      </c>
      <c r="B49" s="403"/>
      <c r="C49" s="403"/>
      <c r="D49" s="403"/>
      <c r="E49" s="404"/>
      <c r="F49" s="8"/>
      <c r="G49" s="199"/>
    </row>
    <row r="50" spans="1:20" ht="15" x14ac:dyDescent="0.25">
      <c r="A50" s="132" t="str">
        <f t="shared" si="0"/>
        <v xml:space="preserve"> </v>
      </c>
      <c r="B50" s="403"/>
      <c r="C50" s="403"/>
      <c r="D50" s="403"/>
      <c r="E50" s="404"/>
      <c r="F50" s="8"/>
      <c r="G50" s="199"/>
    </row>
    <row r="51" spans="1:20" ht="15" x14ac:dyDescent="0.25">
      <c r="A51" s="132" t="str">
        <f t="shared" si="0"/>
        <v xml:space="preserve"> </v>
      </c>
      <c r="B51" s="403"/>
      <c r="C51" s="403"/>
      <c r="D51" s="403"/>
      <c r="E51" s="404"/>
      <c r="F51" s="8"/>
      <c r="G51" s="199"/>
    </row>
    <row r="52" spans="1:20" ht="15.75" thickBot="1" x14ac:dyDescent="0.3">
      <c r="A52" s="135"/>
      <c r="B52"/>
      <c r="C52"/>
      <c r="D52"/>
      <c r="E52"/>
      <c r="F52"/>
      <c r="G52" s="199"/>
    </row>
    <row r="53" spans="1:20" ht="15" x14ac:dyDescent="0.25">
      <c r="A53" s="256" t="s">
        <v>44</v>
      </c>
      <c r="B53" s="30" t="s">
        <v>45</v>
      </c>
      <c r="C53" s="21"/>
      <c r="D53" s="21"/>
      <c r="E53" s="22"/>
      <c r="F53" s="9"/>
      <c r="G53" s="199"/>
    </row>
    <row r="54" spans="1:20" ht="15" thickBot="1" x14ac:dyDescent="0.3">
      <c r="A54" s="33" t="str">
        <f>"Option [g/kWh]"</f>
        <v>Option [g/kWh]</v>
      </c>
      <c r="B54" s="31" t="s">
        <v>40</v>
      </c>
      <c r="C54" s="23" t="s">
        <v>46</v>
      </c>
      <c r="D54" s="23" t="s">
        <v>47</v>
      </c>
      <c r="E54" s="24" t="s">
        <v>48</v>
      </c>
      <c r="F54" s="9"/>
    </row>
    <row r="55" spans="1:20" ht="14.25" customHeight="1" x14ac:dyDescent="0.25">
      <c r="A55" s="294" t="str">
        <f>+A$9</f>
        <v>Stromnetz-lokal 2000</v>
      </c>
      <c r="B55" s="87">
        <v>658.53949964628782</v>
      </c>
      <c r="C55" s="88">
        <v>619.44904178465094</v>
      </c>
      <c r="D55" s="43">
        <v>1.1156502456347721</v>
      </c>
      <c r="E55" s="73">
        <v>2.1202919545693019E-2</v>
      </c>
      <c r="F55" s="11"/>
    </row>
    <row r="56" spans="1:20" ht="14.25" customHeight="1" x14ac:dyDescent="0.25">
      <c r="A56" s="132" t="str">
        <f t="shared" ref="A56:A74" si="1">+A10</f>
        <v>Stromnetz-lokal 2005</v>
      </c>
      <c r="B56" s="89">
        <v>616.08966554061863</v>
      </c>
      <c r="C56" s="90">
        <v>584.12509554230053</v>
      </c>
      <c r="D56" s="10">
        <v>0.87915315291961471</v>
      </c>
      <c r="E56" s="74">
        <v>2.1044374387965439E-2</v>
      </c>
      <c r="F56" s="11"/>
      <c r="G56" s="200"/>
    </row>
    <row r="57" spans="1:20" ht="15" x14ac:dyDescent="0.25">
      <c r="A57" s="132" t="str">
        <f t="shared" si="1"/>
        <v>Stromnetz-lokal 2010</v>
      </c>
      <c r="B57" s="89">
        <v>581.82740708071447</v>
      </c>
      <c r="C57" s="90">
        <v>551.89449359389755</v>
      </c>
      <c r="D57" s="10">
        <v>0.72365050257400498</v>
      </c>
      <c r="E57" s="74">
        <v>3.0811416404372714E-2</v>
      </c>
      <c r="F57" s="11"/>
      <c r="G57" s="201"/>
      <c r="S57" s="199"/>
      <c r="T57" s="199"/>
    </row>
    <row r="58" spans="1:20" ht="15" x14ac:dyDescent="0.25">
      <c r="A58" s="132" t="str">
        <f t="shared" si="1"/>
        <v>Stromnetz-lokal 2011</v>
      </c>
      <c r="B58" s="89">
        <v>591.87525181096953</v>
      </c>
      <c r="C58" s="90">
        <v>561.59083830675672</v>
      </c>
      <c r="D58" s="10">
        <v>0.71180744270115315</v>
      </c>
      <c r="E58" s="74">
        <v>3.3394569759497894E-2</v>
      </c>
      <c r="F58" s="11"/>
      <c r="G58" s="201"/>
      <c r="S58" s="199"/>
      <c r="T58" s="199"/>
    </row>
    <row r="59" spans="1:20" ht="15" x14ac:dyDescent="0.25">
      <c r="A59" s="132" t="str">
        <f t="shared" si="1"/>
        <v>Stromnetz-lokal 2012</v>
      </c>
      <c r="B59" s="89">
        <v>592.97338956778015</v>
      </c>
      <c r="C59" s="90">
        <v>562.56429542799015</v>
      </c>
      <c r="D59" s="10">
        <v>0.68623035300813662</v>
      </c>
      <c r="E59" s="74">
        <v>3.6706158265945102E-2</v>
      </c>
      <c r="F59" s="11"/>
      <c r="G59" s="201"/>
      <c r="S59" s="199"/>
      <c r="T59" s="199"/>
    </row>
    <row r="60" spans="1:20" ht="15" x14ac:dyDescent="0.25">
      <c r="A60" s="132" t="str">
        <f t="shared" si="1"/>
        <v>Stromnetz-lokal 2013</v>
      </c>
      <c r="B60" s="89">
        <v>593.37097269096739</v>
      </c>
      <c r="C60" s="90">
        <v>563.53356300595624</v>
      </c>
      <c r="D60" s="10">
        <v>0.65371210210746489</v>
      </c>
      <c r="E60" s="74">
        <v>3.8194632333040705E-2</v>
      </c>
      <c r="F60" s="11"/>
      <c r="G60" s="201"/>
      <c r="S60" s="199"/>
      <c r="T60" s="199"/>
    </row>
    <row r="61" spans="1:20" ht="15" x14ac:dyDescent="0.25">
      <c r="A61" s="132" t="str">
        <f t="shared" si="1"/>
        <v>Stromnetz-lokal 2014</v>
      </c>
      <c r="B61" s="89">
        <v>575.79862374456775</v>
      </c>
      <c r="C61" s="90">
        <v>547.19641617715411</v>
      </c>
      <c r="D61" s="10">
        <v>0.60812598450790167</v>
      </c>
      <c r="E61" s="74">
        <v>3.8641166929891405E-2</v>
      </c>
      <c r="F61" s="11"/>
      <c r="G61" s="201"/>
      <c r="S61" s="199"/>
      <c r="T61" s="199"/>
    </row>
    <row r="62" spans="1:20" ht="15" x14ac:dyDescent="0.25">
      <c r="A62" s="132" t="str">
        <f t="shared" si="1"/>
        <v>Stromnetz-lokal 2015</v>
      </c>
      <c r="B62" s="89">
        <v>542.08439220068112</v>
      </c>
      <c r="C62" s="90">
        <v>514.56457167418364</v>
      </c>
      <c r="D62" s="10">
        <v>0.57102560808112912</v>
      </c>
      <c r="E62" s="74">
        <v>3.8723836759853789E-2</v>
      </c>
      <c r="F62" s="11"/>
      <c r="G62" s="201"/>
      <c r="S62" s="199"/>
      <c r="T62" s="199"/>
    </row>
    <row r="63" spans="1:20" ht="15" x14ac:dyDescent="0.25">
      <c r="A63" s="132" t="str">
        <f t="shared" si="1"/>
        <v>Stromnetz-lokal 2016</v>
      </c>
      <c r="B63" s="89">
        <v>548.72627961323337</v>
      </c>
      <c r="C63" s="90">
        <v>521.58822360897852</v>
      </c>
      <c r="D63" s="10">
        <v>0.55591823044769129</v>
      </c>
      <c r="E63" s="74">
        <v>3.900845698652692E-2</v>
      </c>
      <c r="F63" s="11"/>
      <c r="G63" s="201"/>
      <c r="S63" s="199"/>
      <c r="T63" s="199"/>
    </row>
    <row r="64" spans="1:20" ht="15" x14ac:dyDescent="0.25">
      <c r="A64" s="132" t="str">
        <f t="shared" si="1"/>
        <v>Stromnetz-lokal 2017</v>
      </c>
      <c r="B64" s="89">
        <v>504.11396393292904</v>
      </c>
      <c r="C64" s="90">
        <v>479.39749068609376</v>
      </c>
      <c r="D64" s="10">
        <v>0.49601678548437095</v>
      </c>
      <c r="E64" s="74">
        <v>3.6631981334494933E-2</v>
      </c>
      <c r="F64" s="11"/>
      <c r="G64" s="201"/>
      <c r="S64" s="199"/>
      <c r="T64" s="199"/>
    </row>
    <row r="65" spans="1:20" ht="15" x14ac:dyDescent="0.25">
      <c r="A65" s="132" t="str">
        <f t="shared" si="1"/>
        <v>Stromnetz-lokal 2018</v>
      </c>
      <c r="B65" s="89">
        <v>488.11995874279381</v>
      </c>
      <c r="C65" s="90">
        <v>464.94009264430241</v>
      </c>
      <c r="D65" s="10">
        <v>0.45344798139581949</v>
      </c>
      <c r="E65" s="74">
        <v>3.5594656488751895E-2</v>
      </c>
      <c r="F65" s="11"/>
      <c r="G65" s="201"/>
      <c r="S65" s="199"/>
      <c r="T65" s="199"/>
    </row>
    <row r="66" spans="1:20" ht="15" x14ac:dyDescent="0.25">
      <c r="A66" s="132" t="str">
        <f t="shared" si="1"/>
        <v>Stromnetz-lokal 2019</v>
      </c>
      <c r="B66" s="89">
        <v>410.81354180885131</v>
      </c>
      <c r="C66" s="90">
        <v>392.10794608070881</v>
      </c>
      <c r="D66" s="10">
        <v>0.35195262881654527</v>
      </c>
      <c r="E66" s="74">
        <v>3.0199865895282004E-2</v>
      </c>
      <c r="F66" s="11"/>
      <c r="G66" s="201"/>
      <c r="S66" s="199"/>
      <c r="T66" s="199"/>
    </row>
    <row r="67" spans="1:20" ht="15" x14ac:dyDescent="0.25">
      <c r="A67" s="132" t="str">
        <f t="shared" si="1"/>
        <v>Stromnetz-lokal 2020</v>
      </c>
      <c r="B67" s="89">
        <v>370.49005083193634</v>
      </c>
      <c r="C67" s="90">
        <v>354.69630999957292</v>
      </c>
      <c r="D67" s="10">
        <v>0.29863643855937677</v>
      </c>
      <c r="E67" s="74">
        <v>2.5205980686286097E-2</v>
      </c>
      <c r="F67" s="11"/>
      <c r="G67" s="201"/>
      <c r="S67" s="199"/>
      <c r="T67" s="199"/>
    </row>
    <row r="68" spans="1:20" ht="15" x14ac:dyDescent="0.25">
      <c r="A68" s="132" t="str">
        <f t="shared" si="1"/>
        <v>Stromnetz-lokal 2021</v>
      </c>
      <c r="B68" s="89">
        <v>396.03435456552796</v>
      </c>
      <c r="C68" s="90">
        <v>377.47166386246414</v>
      </c>
      <c r="D68" s="10">
        <v>0.38043088661218954</v>
      </c>
      <c r="E68" s="74">
        <v>2.6430835681308544E-2</v>
      </c>
      <c r="F68" s="11"/>
      <c r="G68" s="201"/>
      <c r="S68" s="199"/>
      <c r="T68" s="199"/>
    </row>
    <row r="69" spans="1:20" ht="15" x14ac:dyDescent="0.25">
      <c r="A69" s="132" t="str">
        <f t="shared" si="1"/>
        <v>Stromnetz-lokal 2022</v>
      </c>
      <c r="B69" s="89">
        <v>425.6674226901838</v>
      </c>
      <c r="C69" s="90">
        <v>409.38765518743151</v>
      </c>
      <c r="D69" s="10">
        <v>0.30366955511855764</v>
      </c>
      <c r="E69" s="74">
        <v>2.639393008355613E-2</v>
      </c>
      <c r="F69" s="11"/>
      <c r="G69" s="201"/>
      <c r="S69" s="199"/>
      <c r="T69" s="199"/>
    </row>
    <row r="70" spans="1:20" ht="15" x14ac:dyDescent="0.25">
      <c r="A70" s="132" t="str">
        <f t="shared" si="1"/>
        <v>Stromnetz-lokal 2023</v>
      </c>
      <c r="B70" s="89">
        <v>369.16947199115162</v>
      </c>
      <c r="C70" s="90">
        <v>355.30052122739806</v>
      </c>
      <c r="D70" s="10">
        <v>0.20772039567746972</v>
      </c>
      <c r="E70" s="74">
        <v>2.8046120742176463E-2</v>
      </c>
      <c r="F70" s="11"/>
      <c r="G70" s="201"/>
      <c r="S70" s="199"/>
      <c r="T70" s="199"/>
    </row>
    <row r="71" spans="1:20" ht="15" x14ac:dyDescent="0.25">
      <c r="A71" s="132" t="str">
        <f t="shared" si="1"/>
        <v>Stromnetz-lokal 2024</v>
      </c>
      <c r="B71" s="89">
        <v>332.30706923435497</v>
      </c>
      <c r="C71" s="90">
        <v>317.36816547946472</v>
      </c>
      <c r="D71" s="10">
        <v>0.2039928608992059</v>
      </c>
      <c r="E71" s="74">
        <v>3.2356043149973722E-2</v>
      </c>
      <c r="F71" s="11"/>
      <c r="G71" s="201"/>
      <c r="S71" s="199"/>
      <c r="T71" s="199"/>
    </row>
    <row r="72" spans="1:20" ht="15" x14ac:dyDescent="0.25">
      <c r="A72" s="132" t="str">
        <f t="shared" si="1"/>
        <v xml:space="preserve"> </v>
      </c>
      <c r="B72" s="405"/>
      <c r="C72" s="405"/>
      <c r="D72" s="406"/>
      <c r="E72" s="404"/>
      <c r="F72" s="11"/>
      <c r="G72" s="201"/>
      <c r="S72" s="199"/>
      <c r="T72" s="199"/>
    </row>
    <row r="73" spans="1:20" ht="15" x14ac:dyDescent="0.25">
      <c r="A73" s="132" t="str">
        <f t="shared" si="1"/>
        <v xml:space="preserve"> </v>
      </c>
      <c r="B73" s="405"/>
      <c r="C73" s="405"/>
      <c r="D73" s="406"/>
      <c r="E73" s="404"/>
      <c r="F73" s="11"/>
      <c r="G73" s="201"/>
      <c r="S73" s="199"/>
      <c r="T73" s="199"/>
    </row>
    <row r="74" spans="1:20" ht="15" x14ac:dyDescent="0.25">
      <c r="A74" s="132" t="str">
        <f t="shared" si="1"/>
        <v xml:space="preserve"> </v>
      </c>
      <c r="B74" s="405"/>
      <c r="C74" s="405"/>
      <c r="D74" s="406"/>
      <c r="E74" s="404"/>
      <c r="F74" s="11"/>
      <c r="G74" s="201"/>
      <c r="S74" s="199"/>
      <c r="T74" s="199"/>
    </row>
    <row r="75" spans="1:20" ht="15.75" thickBot="1" x14ac:dyDescent="0.3">
      <c r="A75" s="135"/>
      <c r="B75"/>
      <c r="C75"/>
      <c r="D75"/>
      <c r="E75"/>
      <c r="F75"/>
      <c r="G75" s="201"/>
      <c r="S75" s="199"/>
      <c r="T75" s="199"/>
    </row>
    <row r="76" spans="1:20" ht="15" x14ac:dyDescent="0.25">
      <c r="A76" s="258" t="s">
        <v>49</v>
      </c>
      <c r="B76" s="30"/>
      <c r="C76" s="21" t="s">
        <v>50</v>
      </c>
      <c r="D76" s="22" t="s">
        <v>51</v>
      </c>
      <c r="E76"/>
      <c r="F76"/>
      <c r="G76" s="201"/>
      <c r="S76" s="199"/>
      <c r="T76" s="199"/>
    </row>
    <row r="77" spans="1:20" ht="18.75" thickBot="1" x14ac:dyDescent="0.4">
      <c r="A77" s="251" t="s">
        <v>409</v>
      </c>
      <c r="B77" s="31" t="s">
        <v>52</v>
      </c>
      <c r="C77" s="23" t="s">
        <v>53</v>
      </c>
      <c r="D77" s="24" t="s">
        <v>53</v>
      </c>
      <c r="E77"/>
      <c r="F77"/>
    </row>
    <row r="78" spans="1:20" ht="15" x14ac:dyDescent="0.25">
      <c r="A78" s="294" t="str">
        <f t="shared" ref="A78:A97" si="2">+A9</f>
        <v>Stromnetz-lokal 2000</v>
      </c>
      <c r="B78" s="44">
        <v>2.7711138010590983</v>
      </c>
      <c r="C78" s="10">
        <v>2.634239332550055</v>
      </c>
      <c r="D78" s="27">
        <v>0.13687446850904297</v>
      </c>
      <c r="E78"/>
      <c r="F78"/>
      <c r="I78" s="199"/>
      <c r="J78" s="199"/>
    </row>
    <row r="79" spans="1:20" ht="15" x14ac:dyDescent="0.25">
      <c r="A79" s="132" t="str">
        <f t="shared" si="2"/>
        <v>Stromnetz-lokal 2005</v>
      </c>
      <c r="B79" s="44">
        <v>2.6914806595424325</v>
      </c>
      <c r="C79" s="10">
        <v>2.4630630094792165</v>
      </c>
      <c r="D79" s="27">
        <v>0.22841765006321599</v>
      </c>
      <c r="E79"/>
      <c r="F79"/>
      <c r="I79" s="199"/>
      <c r="J79" s="199"/>
    </row>
    <row r="80" spans="1:20" ht="15" x14ac:dyDescent="0.25">
      <c r="A80" s="132" t="str">
        <f t="shared" si="2"/>
        <v>Stromnetz-lokal 2010</v>
      </c>
      <c r="B80" s="44">
        <v>2.6594323162200229</v>
      </c>
      <c r="C80" s="10">
        <v>2.2680432953841785</v>
      </c>
      <c r="D80" s="27">
        <v>0.39138902083584437</v>
      </c>
      <c r="E80"/>
      <c r="F80"/>
      <c r="I80" s="199"/>
      <c r="J80" s="199"/>
    </row>
    <row r="81" spans="1:10" ht="15" x14ac:dyDescent="0.25">
      <c r="A81" s="132" t="str">
        <f t="shared" si="2"/>
        <v>Stromnetz-lokal 2011</v>
      </c>
      <c r="B81" s="44">
        <v>2.5967815989146859</v>
      </c>
      <c r="C81" s="10">
        <v>2.1403606715454107</v>
      </c>
      <c r="D81" s="27">
        <v>0.45642092736927548</v>
      </c>
      <c r="E81"/>
      <c r="F81"/>
      <c r="I81" s="199"/>
      <c r="J81" s="199"/>
    </row>
    <row r="82" spans="1:10" ht="15" x14ac:dyDescent="0.25">
      <c r="A82" s="132" t="str">
        <f t="shared" si="2"/>
        <v>Stromnetz-lokal 2012</v>
      </c>
      <c r="B82" s="44">
        <v>2.572628799158696</v>
      </c>
      <c r="C82" s="10">
        <v>2.064341408263453</v>
      </c>
      <c r="D82" s="27">
        <v>0.50828739089524289</v>
      </c>
      <c r="E82"/>
      <c r="F82"/>
      <c r="I82" s="199"/>
      <c r="J82" s="199"/>
    </row>
    <row r="83" spans="1:10" ht="15" x14ac:dyDescent="0.25">
      <c r="A83" s="132" t="str">
        <f t="shared" si="2"/>
        <v>Stromnetz-lokal 2013</v>
      </c>
      <c r="B83" s="44">
        <v>2.5658339274414548</v>
      </c>
      <c r="C83" s="10">
        <v>2.034559522753181</v>
      </c>
      <c r="D83" s="27">
        <v>0.53127440468827403</v>
      </c>
      <c r="E83"/>
      <c r="F83"/>
      <c r="I83" s="199"/>
      <c r="J83" s="199"/>
    </row>
    <row r="84" spans="1:10" ht="15" x14ac:dyDescent="0.25">
      <c r="A84" s="132" t="str">
        <f t="shared" si="2"/>
        <v>Stromnetz-lokal 2014</v>
      </c>
      <c r="B84" s="44">
        <v>2.5588045369053045</v>
      </c>
      <c r="C84" s="10">
        <v>1.9808531914393297</v>
      </c>
      <c r="D84" s="27">
        <v>0.57795134546597493</v>
      </c>
      <c r="E84"/>
      <c r="F84"/>
      <c r="I84" s="199"/>
      <c r="J84" s="199"/>
    </row>
    <row r="85" spans="1:10" ht="15" x14ac:dyDescent="0.25">
      <c r="A85" s="132" t="str">
        <f t="shared" si="2"/>
        <v>Stromnetz-lokal 2015</v>
      </c>
      <c r="B85" s="44">
        <v>2.4689741975444601</v>
      </c>
      <c r="C85" s="10">
        <v>1.8531089217678742</v>
      </c>
      <c r="D85" s="27">
        <v>0.6158652757765859</v>
      </c>
      <c r="E85"/>
      <c r="F85"/>
      <c r="I85" s="199"/>
      <c r="J85" s="199"/>
    </row>
    <row r="86" spans="1:10" ht="15" x14ac:dyDescent="0.25">
      <c r="A86" s="132" t="str">
        <f t="shared" si="2"/>
        <v>Stromnetz-lokal 2016</v>
      </c>
      <c r="B86" s="44">
        <v>2.4646479285542666</v>
      </c>
      <c r="C86" s="10">
        <v>1.8617277397451655</v>
      </c>
      <c r="D86" s="27">
        <v>0.60292018880910081</v>
      </c>
      <c r="E86"/>
      <c r="F86"/>
      <c r="I86" s="199"/>
      <c r="J86" s="199"/>
    </row>
    <row r="87" spans="1:10" ht="15" x14ac:dyDescent="0.25">
      <c r="A87" s="132" t="str">
        <f t="shared" si="2"/>
        <v>Stromnetz-lokal 2017</v>
      </c>
      <c r="B87" s="44">
        <v>2.3657353375071266</v>
      </c>
      <c r="C87" s="10">
        <v>1.7089420302490703</v>
      </c>
      <c r="D87" s="27">
        <v>0.6567933072580564</v>
      </c>
      <c r="E87"/>
      <c r="F87"/>
      <c r="I87" s="199"/>
      <c r="J87" s="199"/>
    </row>
    <row r="88" spans="1:10" ht="15" x14ac:dyDescent="0.25">
      <c r="A88" s="132" t="str">
        <f t="shared" si="2"/>
        <v>Stromnetz-lokal 2018</v>
      </c>
      <c r="B88" s="44">
        <v>2.3295070470251997</v>
      </c>
      <c r="C88" s="10">
        <v>1.6597678496676165</v>
      </c>
      <c r="D88" s="27">
        <v>0.66973919735758314</v>
      </c>
      <c r="E88"/>
      <c r="F88"/>
      <c r="I88" s="199"/>
      <c r="J88" s="199"/>
    </row>
    <row r="89" spans="1:10" ht="15" x14ac:dyDescent="0.25">
      <c r="A89" s="132" t="str">
        <f t="shared" si="2"/>
        <v>Stromnetz-lokal 2019</v>
      </c>
      <c r="B89" s="44">
        <v>2.220125300978288</v>
      </c>
      <c r="C89" s="10">
        <v>1.502564103459489</v>
      </c>
      <c r="D89" s="27">
        <v>0.7175611975187991</v>
      </c>
      <c r="E89"/>
      <c r="F89"/>
      <c r="I89" s="199"/>
      <c r="J89" s="199"/>
    </row>
    <row r="90" spans="1:10" ht="15" x14ac:dyDescent="0.25">
      <c r="A90" s="132" t="str">
        <f t="shared" si="2"/>
        <v>Stromnetz-lokal 2020</v>
      </c>
      <c r="B90" s="44">
        <v>2.1849728298423186</v>
      </c>
      <c r="C90" s="10">
        <v>1.3286815452814424</v>
      </c>
      <c r="D90" s="27">
        <v>0.85629128456087622</v>
      </c>
      <c r="E90"/>
      <c r="F90"/>
      <c r="I90" s="199"/>
      <c r="J90" s="199"/>
    </row>
    <row r="91" spans="1:10" ht="15" x14ac:dyDescent="0.25">
      <c r="A91" s="132" t="str">
        <f t="shared" si="2"/>
        <v>Stromnetz-lokal 2021</v>
      </c>
      <c r="B91" s="44">
        <v>2.2463681330035454</v>
      </c>
      <c r="C91" s="10">
        <v>1.4037006506327536</v>
      </c>
      <c r="D91" s="27">
        <v>0.84266748237079159</v>
      </c>
      <c r="E91"/>
      <c r="F91"/>
      <c r="I91" s="199"/>
      <c r="J91" s="199"/>
    </row>
    <row r="92" spans="1:10" ht="15" x14ac:dyDescent="0.25">
      <c r="A92" s="132" t="str">
        <f t="shared" si="2"/>
        <v>Stromnetz-lokal 2022</v>
      </c>
      <c r="B92" s="44">
        <v>2.1246747178278174</v>
      </c>
      <c r="C92" s="10">
        <v>1.2966830536485492</v>
      </c>
      <c r="D92" s="27">
        <v>0.82799166417926806</v>
      </c>
      <c r="E92"/>
      <c r="F92"/>
      <c r="I92" s="199"/>
      <c r="J92" s="199"/>
    </row>
    <row r="93" spans="1:10" ht="15" x14ac:dyDescent="0.25">
      <c r="A93" s="132" t="str">
        <f t="shared" si="2"/>
        <v>Stromnetz-lokal 2023</v>
      </c>
      <c r="B93" s="44">
        <v>2.0462888773108587</v>
      </c>
      <c r="C93" s="10">
        <v>0.99104476836809785</v>
      </c>
      <c r="D93" s="27">
        <v>1.0552441089427609</v>
      </c>
      <c r="E93"/>
      <c r="F93"/>
      <c r="I93" s="199"/>
      <c r="J93" s="199"/>
    </row>
    <row r="94" spans="1:10" ht="15" x14ac:dyDescent="0.25">
      <c r="A94" s="132" t="str">
        <f t="shared" si="2"/>
        <v>Stromnetz-lokal 2024</v>
      </c>
      <c r="B94" s="44">
        <v>1.9799592203562908</v>
      </c>
      <c r="C94" s="10">
        <v>0.88973777976595625</v>
      </c>
      <c r="D94" s="27">
        <v>1.0902214405903343</v>
      </c>
      <c r="E94"/>
      <c r="F94"/>
      <c r="H94" s="199"/>
      <c r="I94" s="199"/>
      <c r="J94" s="199"/>
    </row>
    <row r="95" spans="1:10" ht="15" x14ac:dyDescent="0.25">
      <c r="A95" s="132" t="str">
        <f t="shared" si="2"/>
        <v xml:space="preserve"> </v>
      </c>
      <c r="B95"/>
      <c r="C95"/>
      <c r="D95"/>
      <c r="E95"/>
      <c r="F95"/>
    </row>
    <row r="96" spans="1:10" ht="15" x14ac:dyDescent="0.25">
      <c r="A96" s="132" t="str">
        <f t="shared" si="2"/>
        <v xml:space="preserve"> </v>
      </c>
      <c r="B96"/>
      <c r="C96"/>
      <c r="D96"/>
      <c r="E96"/>
      <c r="F96"/>
    </row>
    <row r="97" spans="1:9" ht="15" x14ac:dyDescent="0.25">
      <c r="A97" s="132" t="str">
        <f t="shared" si="2"/>
        <v xml:space="preserve"> </v>
      </c>
      <c r="B97"/>
      <c r="C97"/>
      <c r="D97"/>
      <c r="E97"/>
      <c r="F97"/>
    </row>
    <row r="98" spans="1:9" ht="15.75" thickBot="1" x14ac:dyDescent="0.3">
      <c r="A98" s="135"/>
      <c r="B98"/>
      <c r="C98"/>
      <c r="D98"/>
      <c r="E98"/>
      <c r="F98"/>
    </row>
    <row r="99" spans="1:9" ht="15" x14ac:dyDescent="0.25">
      <c r="A99" s="261" t="s">
        <v>54</v>
      </c>
      <c r="B99" s="47"/>
      <c r="C99"/>
      <c r="D99"/>
      <c r="E99"/>
      <c r="F99"/>
    </row>
    <row r="100" spans="1:9" ht="15.75" thickBot="1" x14ac:dyDescent="0.3">
      <c r="A100" s="251" t="s">
        <v>55</v>
      </c>
      <c r="B100" s="48" t="s">
        <v>70</v>
      </c>
      <c r="C100"/>
      <c r="D100" s="11"/>
      <c r="E100" s="11"/>
      <c r="F100" s="11"/>
    </row>
    <row r="101" spans="1:9" ht="15" x14ac:dyDescent="0.25">
      <c r="A101" s="294" t="str">
        <f t="shared" ref="A101:A120" si="3">+A9</f>
        <v>Stromnetz-lokal 2000</v>
      </c>
      <c r="B101" s="55">
        <v>2.4113938758881179E-4</v>
      </c>
      <c r="C101"/>
      <c r="D101"/>
      <c r="E101" s="8"/>
      <c r="F101"/>
    </row>
    <row r="102" spans="1:9" ht="15" x14ac:dyDescent="0.25">
      <c r="A102" s="132" t="str">
        <f t="shared" si="3"/>
        <v>Stromnetz-lokal 2005</v>
      </c>
      <c r="B102" s="50">
        <v>2.879289844068391E-4</v>
      </c>
      <c r="C102"/>
      <c r="D102"/>
      <c r="E102" s="8"/>
      <c r="F102"/>
      <c r="G102" s="201"/>
      <c r="H102" s="201"/>
      <c r="I102" s="201"/>
    </row>
    <row r="103" spans="1:9" ht="15" x14ac:dyDescent="0.25">
      <c r="A103" s="132" t="str">
        <f t="shared" si="3"/>
        <v>Stromnetz-lokal 2010</v>
      </c>
      <c r="B103" s="50">
        <v>1.5050486654682779E-2</v>
      </c>
      <c r="C103"/>
      <c r="D103"/>
      <c r="E103" s="8"/>
      <c r="F103"/>
    </row>
    <row r="104" spans="1:9" ht="15" x14ac:dyDescent="0.25">
      <c r="A104" s="132" t="str">
        <f t="shared" si="3"/>
        <v>Stromnetz-lokal 2011</v>
      </c>
      <c r="B104" s="50">
        <v>1.7912872923901015E-2</v>
      </c>
      <c r="C104"/>
      <c r="D104"/>
      <c r="E104" s="8"/>
      <c r="F104"/>
    </row>
    <row r="105" spans="1:9" ht="15" x14ac:dyDescent="0.25">
      <c r="A105" s="132" t="str">
        <f t="shared" si="3"/>
        <v>Stromnetz-lokal 2012</v>
      </c>
      <c r="B105" s="50">
        <v>2.1963167946721648E-2</v>
      </c>
      <c r="C105"/>
      <c r="D105"/>
      <c r="E105" s="8"/>
      <c r="F105"/>
    </row>
    <row r="106" spans="1:9" ht="15" x14ac:dyDescent="0.25">
      <c r="A106" s="132" t="str">
        <f t="shared" si="3"/>
        <v>Stromnetz-lokal 2013</v>
      </c>
      <c r="B106" s="50">
        <v>2.3430949302597651E-2</v>
      </c>
      <c r="C106"/>
      <c r="D106"/>
      <c r="E106" s="8"/>
      <c r="F106"/>
    </row>
    <row r="107" spans="1:9" ht="15" x14ac:dyDescent="0.25">
      <c r="A107" s="132" t="str">
        <f t="shared" si="3"/>
        <v>Stromnetz-lokal 2014</v>
      </c>
      <c r="B107" s="50">
        <v>2.4697069884755483E-2</v>
      </c>
      <c r="C107"/>
      <c r="D107"/>
      <c r="E107" s="8"/>
      <c r="F107"/>
    </row>
    <row r="108" spans="1:9" ht="15" x14ac:dyDescent="0.25">
      <c r="A108" s="132" t="str">
        <f t="shared" si="3"/>
        <v>Stromnetz-lokal 2015</v>
      </c>
      <c r="B108" s="50">
        <v>2.5676949038999919E-2</v>
      </c>
      <c r="C108"/>
      <c r="D108"/>
      <c r="E108" s="8"/>
      <c r="F108"/>
    </row>
    <row r="109" spans="1:9" ht="15" x14ac:dyDescent="0.25">
      <c r="A109" s="132" t="str">
        <f t="shared" si="3"/>
        <v>Stromnetz-lokal 2016</v>
      </c>
      <c r="B109" s="50">
        <v>2.5917197276961193E-2</v>
      </c>
      <c r="C109"/>
      <c r="D109"/>
      <c r="E109" s="8"/>
      <c r="F109"/>
    </row>
    <row r="110" spans="1:9" ht="15" x14ac:dyDescent="0.25">
      <c r="A110" s="132" t="str">
        <f t="shared" si="3"/>
        <v>Stromnetz-lokal 2017</v>
      </c>
      <c r="B110" s="50">
        <v>2.4680565453054804E-2</v>
      </c>
      <c r="C110"/>
      <c r="D110"/>
      <c r="E110" s="8"/>
      <c r="F110"/>
    </row>
    <row r="111" spans="1:9" ht="15" x14ac:dyDescent="0.25">
      <c r="A111" s="132" t="str">
        <f t="shared" si="3"/>
        <v>Stromnetz-lokal 2018</v>
      </c>
      <c r="B111" s="50">
        <v>2.476707550424484E-2</v>
      </c>
      <c r="C111"/>
      <c r="D111"/>
      <c r="E111" s="8"/>
      <c r="F111"/>
    </row>
    <row r="112" spans="1:9" ht="15" x14ac:dyDescent="0.25">
      <c r="A112" s="132" t="str">
        <f t="shared" si="3"/>
        <v>Stromnetz-lokal 2019</v>
      </c>
      <c r="B112" s="50">
        <v>2.1420872670353988E-2</v>
      </c>
      <c r="C112"/>
      <c r="D112"/>
      <c r="E112" s="8"/>
      <c r="F112"/>
    </row>
    <row r="113" spans="1:6" ht="15" x14ac:dyDescent="0.25">
      <c r="A113" s="132" t="str">
        <f t="shared" si="3"/>
        <v>Stromnetz-lokal 2020</v>
      </c>
      <c r="B113" s="50">
        <v>1.7398384678389011E-2</v>
      </c>
      <c r="C113"/>
      <c r="D113"/>
      <c r="E113" s="8"/>
      <c r="F113"/>
    </row>
    <row r="114" spans="1:6" ht="15" x14ac:dyDescent="0.25">
      <c r="A114" s="132" t="str">
        <f t="shared" si="3"/>
        <v>Stromnetz-lokal 2021</v>
      </c>
      <c r="B114" s="50">
        <v>1.7749902169491034E-2</v>
      </c>
      <c r="C114"/>
      <c r="D114"/>
      <c r="E114" s="8"/>
      <c r="F114"/>
    </row>
    <row r="115" spans="1:6" ht="15" x14ac:dyDescent="0.25">
      <c r="A115" s="132" t="str">
        <f t="shared" si="3"/>
        <v>Stromnetz-lokal 2022</v>
      </c>
      <c r="B115" s="50">
        <v>1.7103383827478905E-2</v>
      </c>
      <c r="C115"/>
      <c r="D115"/>
      <c r="E115" s="8"/>
      <c r="F115"/>
    </row>
    <row r="116" spans="1:6" ht="15" x14ac:dyDescent="0.25">
      <c r="A116" s="132" t="str">
        <f t="shared" si="3"/>
        <v>Stromnetz-lokal 2023</v>
      </c>
      <c r="B116" s="50">
        <v>2.1622548626737643E-2</v>
      </c>
      <c r="C116"/>
      <c r="D116"/>
      <c r="E116" s="8"/>
      <c r="F116"/>
    </row>
    <row r="117" spans="1:6" ht="15" x14ac:dyDescent="0.25">
      <c r="A117" s="132" t="str">
        <f t="shared" si="3"/>
        <v>Stromnetz-lokal 2024</v>
      </c>
      <c r="B117" s="50">
        <v>2.8457405005127931E-2</v>
      </c>
      <c r="C117"/>
      <c r="D117"/>
      <c r="E117" s="8"/>
      <c r="F117"/>
    </row>
    <row r="118" spans="1:6" ht="15" x14ac:dyDescent="0.25">
      <c r="A118" s="132" t="str">
        <f t="shared" si="3"/>
        <v xml:space="preserve"> </v>
      </c>
      <c r="B118" s="135"/>
      <c r="C118" s="135"/>
      <c r="D118" s="135"/>
      <c r="E118" s="135"/>
      <c r="F118" s="135"/>
    </row>
    <row r="119" spans="1:6" ht="15" x14ac:dyDescent="0.25">
      <c r="A119" s="132" t="str">
        <f t="shared" si="3"/>
        <v xml:space="preserve"> </v>
      </c>
      <c r="B119" s="135"/>
      <c r="C119" s="135"/>
      <c r="D119" s="135"/>
      <c r="E119" s="135"/>
      <c r="F119" s="135"/>
    </row>
    <row r="120" spans="1:6" x14ac:dyDescent="0.2">
      <c r="A120" s="158" t="str">
        <f t="shared" si="3"/>
        <v xml:space="preserve"> </v>
      </c>
    </row>
  </sheetData>
  <mergeCells count="22">
    <mergeCell ref="B22:G22"/>
    <mergeCell ref="B23:G23"/>
    <mergeCell ref="B24:G24"/>
    <mergeCell ref="B25:G25"/>
    <mergeCell ref="B16:G16"/>
    <mergeCell ref="B17:G17"/>
    <mergeCell ref="B18:G18"/>
    <mergeCell ref="B19:G19"/>
    <mergeCell ref="B20:G20"/>
    <mergeCell ref="B21:G21"/>
    <mergeCell ref="B15:G15"/>
    <mergeCell ref="B3:G3"/>
    <mergeCell ref="B4:G4"/>
    <mergeCell ref="B5:G5"/>
    <mergeCell ref="B6:G6"/>
    <mergeCell ref="B8:G8"/>
    <mergeCell ref="B9:G9"/>
    <mergeCell ref="B10:G10"/>
    <mergeCell ref="B11:G11"/>
    <mergeCell ref="B12:G12"/>
    <mergeCell ref="B13:G13"/>
    <mergeCell ref="B14:G14"/>
  </mergeCells>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3">
    <tabColor indexed="51"/>
  </sheetPr>
  <dimension ref="A1:T120"/>
  <sheetViews>
    <sheetView workbookViewId="0">
      <selection activeCell="A31" sqref="A31"/>
    </sheetView>
  </sheetViews>
  <sheetFormatPr baseColWidth="10" defaultColWidth="11.42578125" defaultRowHeight="12.75" x14ac:dyDescent="0.2"/>
  <cols>
    <col min="1" max="1" width="39.85546875" style="98" customWidth="1"/>
    <col min="2" max="2" width="18.140625" style="98" customWidth="1"/>
    <col min="3" max="3" width="15.5703125" style="98" customWidth="1"/>
    <col min="4" max="4" width="16" style="98" customWidth="1"/>
    <col min="5" max="5" width="13.5703125" style="98" customWidth="1"/>
    <col min="6" max="6" width="14.42578125" style="98" customWidth="1"/>
    <col min="7" max="7" width="23.7109375" style="98" customWidth="1"/>
    <col min="8" max="10" width="11.5703125" style="98" bestFit="1" customWidth="1"/>
    <col min="11" max="16384" width="11.42578125" style="98"/>
  </cols>
  <sheetData>
    <row r="1" spans="1:11" ht="15.75" customHeight="1" x14ac:dyDescent="0.25">
      <c r="A1" s="150" t="str">
        <f>"Ergebnisse aus GEMIS "&amp;Einführung!F3</f>
        <v>Ergebnisse aus GEMIS Version 5.2</v>
      </c>
      <c r="B1" s="103"/>
      <c r="C1" s="151" t="s">
        <v>102</v>
      </c>
      <c r="D1" s="103"/>
      <c r="E1" s="103"/>
      <c r="F1" s="103"/>
      <c r="G1" s="103"/>
    </row>
    <row r="2" spans="1:11" ht="15.75" x14ac:dyDescent="0.25">
      <c r="A2" s="102"/>
      <c r="B2" s="103"/>
      <c r="C2" s="103"/>
      <c r="D2" s="103"/>
      <c r="E2" s="103"/>
      <c r="F2" s="103"/>
      <c r="G2" s="103"/>
    </row>
    <row r="3" spans="1:11" ht="15.75" x14ac:dyDescent="0.25">
      <c r="A3" s="174" t="s">
        <v>31</v>
      </c>
      <c r="B3" s="369" t="s">
        <v>322</v>
      </c>
      <c r="C3" s="370"/>
      <c r="D3" s="370"/>
      <c r="E3" s="370"/>
      <c r="F3" s="370"/>
      <c r="G3" s="371"/>
      <c r="H3" s="291"/>
    </row>
    <row r="4" spans="1:11" ht="36.6" customHeight="1" x14ac:dyDescent="0.2">
      <c r="A4" s="153" t="s">
        <v>32</v>
      </c>
      <c r="B4" s="358" t="s">
        <v>323</v>
      </c>
      <c r="C4" s="359"/>
      <c r="D4" s="359"/>
      <c r="E4" s="359"/>
      <c r="F4" s="359"/>
      <c r="G4" s="360"/>
      <c r="H4" s="154"/>
      <c r="I4" s="154"/>
      <c r="J4" s="154"/>
      <c r="K4" s="154"/>
    </row>
    <row r="5" spans="1:11" ht="15.75" x14ac:dyDescent="0.25">
      <c r="A5" s="155" t="s">
        <v>33</v>
      </c>
      <c r="B5" s="361" t="s">
        <v>34</v>
      </c>
      <c r="C5" s="362"/>
      <c r="D5" s="362"/>
      <c r="E5" s="362"/>
      <c r="F5" s="362"/>
      <c r="G5" s="363"/>
    </row>
    <row r="6" spans="1:11" ht="17.25" customHeight="1" x14ac:dyDescent="0.3">
      <c r="A6" s="156"/>
      <c r="B6" s="364"/>
      <c r="C6" s="365"/>
      <c r="D6" s="365"/>
      <c r="E6" s="365"/>
      <c r="F6" s="365"/>
      <c r="G6" s="366"/>
      <c r="H6" s="106"/>
      <c r="J6" s="284"/>
    </row>
    <row r="7" spans="1:11" ht="13.5" thickBot="1" x14ac:dyDescent="0.25">
      <c r="A7" s="104"/>
      <c r="B7" s="152"/>
      <c r="C7" s="104"/>
      <c r="D7" s="104"/>
      <c r="E7" s="104"/>
      <c r="F7" s="104"/>
      <c r="G7" s="104"/>
      <c r="H7" s="106"/>
      <c r="J7" s="106"/>
    </row>
    <row r="8" spans="1:11" ht="16.5" thickBot="1" x14ac:dyDescent="0.3">
      <c r="A8" s="143" t="s">
        <v>35</v>
      </c>
      <c r="B8" s="330" t="s">
        <v>36</v>
      </c>
      <c r="C8" s="330"/>
      <c r="D8" s="330"/>
      <c r="E8" s="330"/>
      <c r="F8" s="330"/>
      <c r="G8" s="330"/>
      <c r="H8" s="178" t="s">
        <v>37</v>
      </c>
    </row>
    <row r="9" spans="1:11" ht="12.75" customHeight="1" x14ac:dyDescent="0.25">
      <c r="A9" s="144" t="s">
        <v>345</v>
      </c>
      <c r="B9" s="368" t="s">
        <v>317</v>
      </c>
      <c r="C9" s="350"/>
      <c r="D9" s="350"/>
      <c r="E9" s="350"/>
      <c r="F9" s="350"/>
      <c r="G9" s="350"/>
      <c r="H9" s="308">
        <v>2000</v>
      </c>
    </row>
    <row r="10" spans="1:11" ht="13.5" customHeight="1" x14ac:dyDescent="0.25">
      <c r="A10" s="144" t="s">
        <v>346</v>
      </c>
      <c r="B10" s="368" t="s">
        <v>317</v>
      </c>
      <c r="C10" s="350"/>
      <c r="D10" s="350"/>
      <c r="E10" s="350"/>
      <c r="F10" s="350"/>
      <c r="G10" s="350"/>
      <c r="H10" s="309">
        <v>2005</v>
      </c>
    </row>
    <row r="11" spans="1:11" ht="12.75" customHeight="1" x14ac:dyDescent="0.25">
      <c r="A11" s="144" t="s">
        <v>347</v>
      </c>
      <c r="B11" s="368" t="s">
        <v>317</v>
      </c>
      <c r="C11" s="350"/>
      <c r="D11" s="350"/>
      <c r="E11" s="350"/>
      <c r="F11" s="350"/>
      <c r="G11" s="350"/>
      <c r="H11" s="309">
        <v>2010</v>
      </c>
    </row>
    <row r="12" spans="1:11" ht="12.75" customHeight="1" x14ac:dyDescent="0.25">
      <c r="A12" s="144" t="s">
        <v>348</v>
      </c>
      <c r="B12" s="368" t="s">
        <v>317</v>
      </c>
      <c r="C12" s="350"/>
      <c r="D12" s="350"/>
      <c r="E12" s="350"/>
      <c r="F12" s="350"/>
      <c r="G12" s="350"/>
      <c r="H12" s="309">
        <v>2011</v>
      </c>
    </row>
    <row r="13" spans="1:11" ht="12.75" customHeight="1" x14ac:dyDescent="0.25">
      <c r="A13" s="146" t="s">
        <v>349</v>
      </c>
      <c r="B13" s="368" t="s">
        <v>317</v>
      </c>
      <c r="C13" s="350"/>
      <c r="D13" s="350"/>
      <c r="E13" s="350"/>
      <c r="F13" s="350"/>
      <c r="G13" s="350"/>
      <c r="H13" s="309">
        <v>2012</v>
      </c>
    </row>
    <row r="14" spans="1:11" ht="12.75" customHeight="1" x14ac:dyDescent="0.25">
      <c r="A14" s="146" t="s">
        <v>350</v>
      </c>
      <c r="B14" s="368" t="s">
        <v>317</v>
      </c>
      <c r="C14" s="350"/>
      <c r="D14" s="350"/>
      <c r="E14" s="350"/>
      <c r="F14" s="350"/>
      <c r="G14" s="350"/>
      <c r="H14" s="309">
        <v>2013</v>
      </c>
    </row>
    <row r="15" spans="1:11" ht="12.75" customHeight="1" x14ac:dyDescent="0.25">
      <c r="A15" s="146" t="s">
        <v>351</v>
      </c>
      <c r="B15" s="368" t="s">
        <v>317</v>
      </c>
      <c r="C15" s="350"/>
      <c r="D15" s="350"/>
      <c r="E15" s="350"/>
      <c r="F15" s="350"/>
      <c r="G15" s="350"/>
      <c r="H15" s="309">
        <v>2014</v>
      </c>
    </row>
    <row r="16" spans="1:11" ht="12.75" customHeight="1" x14ac:dyDescent="0.25">
      <c r="A16" s="146" t="s">
        <v>352</v>
      </c>
      <c r="B16" s="368" t="s">
        <v>317</v>
      </c>
      <c r="C16" s="350"/>
      <c r="D16" s="350"/>
      <c r="E16" s="350"/>
      <c r="F16" s="350"/>
      <c r="G16" s="350"/>
      <c r="H16" s="309">
        <v>2015</v>
      </c>
    </row>
    <row r="17" spans="1:12" ht="12.75" customHeight="1" x14ac:dyDescent="0.25">
      <c r="A17" s="146" t="s">
        <v>353</v>
      </c>
      <c r="B17" s="368" t="s">
        <v>317</v>
      </c>
      <c r="C17" s="350"/>
      <c r="D17" s="350"/>
      <c r="E17" s="350"/>
      <c r="F17" s="350"/>
      <c r="G17" s="350"/>
      <c r="H17" s="309">
        <v>2016</v>
      </c>
    </row>
    <row r="18" spans="1:12" ht="12.75" customHeight="1" x14ac:dyDescent="0.25">
      <c r="A18" s="146" t="s">
        <v>354</v>
      </c>
      <c r="B18" s="368" t="s">
        <v>317</v>
      </c>
      <c r="C18" s="350"/>
      <c r="D18" s="350"/>
      <c r="E18" s="350"/>
      <c r="F18" s="350"/>
      <c r="G18" s="350"/>
      <c r="H18" s="309">
        <v>2017</v>
      </c>
    </row>
    <row r="19" spans="1:12" ht="12.75" customHeight="1" x14ac:dyDescent="0.25">
      <c r="A19" s="146" t="s">
        <v>355</v>
      </c>
      <c r="B19" s="368" t="s">
        <v>317</v>
      </c>
      <c r="C19" s="350"/>
      <c r="D19" s="350"/>
      <c r="E19" s="350"/>
      <c r="F19" s="350"/>
      <c r="G19" s="350"/>
      <c r="H19" s="309">
        <v>2018</v>
      </c>
    </row>
    <row r="20" spans="1:12" ht="12.75" customHeight="1" x14ac:dyDescent="0.25">
      <c r="A20" s="146" t="s">
        <v>356</v>
      </c>
      <c r="B20" s="368" t="s">
        <v>317</v>
      </c>
      <c r="C20" s="350"/>
      <c r="D20" s="350"/>
      <c r="E20" s="350"/>
      <c r="F20" s="350"/>
      <c r="G20" s="350"/>
      <c r="H20" s="309">
        <v>2019</v>
      </c>
    </row>
    <row r="21" spans="1:12" ht="12.75" customHeight="1" x14ac:dyDescent="0.25">
      <c r="A21" s="144" t="s">
        <v>357</v>
      </c>
      <c r="B21" s="368" t="s">
        <v>317</v>
      </c>
      <c r="C21" s="350"/>
      <c r="D21" s="350"/>
      <c r="E21" s="350"/>
      <c r="F21" s="350"/>
      <c r="G21" s="350"/>
      <c r="H21" s="309">
        <v>2020</v>
      </c>
    </row>
    <row r="22" spans="1:12" ht="12.75" customHeight="1" x14ac:dyDescent="0.25">
      <c r="A22" s="144" t="s">
        <v>358</v>
      </c>
      <c r="B22" s="368" t="s">
        <v>317</v>
      </c>
      <c r="C22" s="350"/>
      <c r="D22" s="350"/>
      <c r="E22" s="350"/>
      <c r="F22" s="350"/>
      <c r="G22" s="350"/>
      <c r="H22" s="309">
        <v>2021</v>
      </c>
      <c r="I22" s="285"/>
    </row>
    <row r="23" spans="1:12" ht="12.75" customHeight="1" x14ac:dyDescent="0.25">
      <c r="A23" s="146" t="s">
        <v>359</v>
      </c>
      <c r="B23" s="368" t="s">
        <v>317</v>
      </c>
      <c r="C23" s="350"/>
      <c r="D23" s="350"/>
      <c r="E23" s="350"/>
      <c r="F23" s="350"/>
      <c r="G23" s="350"/>
      <c r="H23" s="309">
        <v>2022</v>
      </c>
    </row>
    <row r="24" spans="1:12" ht="12.75" customHeight="1" x14ac:dyDescent="0.25">
      <c r="A24" s="146" t="s">
        <v>360</v>
      </c>
      <c r="B24" s="368" t="s">
        <v>317</v>
      </c>
      <c r="C24" s="350"/>
      <c r="D24" s="350"/>
      <c r="E24" s="350"/>
      <c r="F24" s="350"/>
      <c r="G24" s="350"/>
      <c r="H24" s="309">
        <v>2023</v>
      </c>
      <c r="L24" s="285"/>
    </row>
    <row r="25" spans="1:12" ht="12.75" customHeight="1" x14ac:dyDescent="0.25">
      <c r="A25" s="146" t="s">
        <v>361</v>
      </c>
      <c r="B25" s="368" t="s">
        <v>317</v>
      </c>
      <c r="C25" s="350"/>
      <c r="D25" s="350"/>
      <c r="E25" s="350"/>
      <c r="F25" s="350"/>
      <c r="G25" s="350"/>
      <c r="H25" s="309">
        <v>2024</v>
      </c>
      <c r="L25" s="285"/>
    </row>
    <row r="26" spans="1:12" ht="12.75" customHeight="1" x14ac:dyDescent="0.25">
      <c r="A26" s="293" t="s">
        <v>66</v>
      </c>
      <c r="B26" s="194"/>
      <c r="C26" s="194"/>
      <c r="D26" s="194"/>
      <c r="E26" s="194"/>
      <c r="F26" s="194"/>
      <c r="G26" s="194"/>
      <c r="L26" s="285"/>
    </row>
    <row r="27" spans="1:12" ht="12.75" customHeight="1" x14ac:dyDescent="0.25">
      <c r="A27" s="293" t="s">
        <v>66</v>
      </c>
      <c r="B27" s="194"/>
      <c r="C27" s="194"/>
      <c r="D27" s="194"/>
      <c r="E27" s="194"/>
      <c r="F27" s="194"/>
      <c r="G27" s="194"/>
      <c r="L27" s="285"/>
    </row>
    <row r="28" spans="1:12" ht="12.75" customHeight="1" x14ac:dyDescent="0.25">
      <c r="A28" s="293" t="s">
        <v>66</v>
      </c>
      <c r="B28" s="194"/>
      <c r="C28" s="194"/>
      <c r="D28" s="194"/>
      <c r="E28" s="194"/>
      <c r="F28" s="194"/>
      <c r="G28" s="194"/>
      <c r="L28" s="285"/>
    </row>
    <row r="29" spans="1:12" ht="15.75" thickBot="1" x14ac:dyDescent="0.3">
      <c r="A29" s="135" t="s">
        <v>66</v>
      </c>
      <c r="B29" s="141"/>
      <c r="C29" s="141"/>
      <c r="D29" s="141"/>
      <c r="E29" s="141"/>
      <c r="F29" s="141"/>
      <c r="G29" s="141"/>
    </row>
    <row r="30" spans="1:12" ht="18" x14ac:dyDescent="0.35">
      <c r="A30" s="247" t="s">
        <v>38</v>
      </c>
      <c r="B30" s="248" t="s">
        <v>402</v>
      </c>
      <c r="C30" s="249"/>
      <c r="D30" s="249"/>
      <c r="E30" s="250"/>
      <c r="F30" s="135"/>
      <c r="G30" s="141"/>
    </row>
    <row r="31" spans="1:12" ht="18.75" thickBot="1" x14ac:dyDescent="0.4">
      <c r="A31" s="33" t="str">
        <f>"Option [g/kWh]"</f>
        <v>Option [g/kWh]</v>
      </c>
      <c r="B31" s="252" t="s">
        <v>40</v>
      </c>
      <c r="C31" s="253" t="s">
        <v>403</v>
      </c>
      <c r="D31" s="253" t="s">
        <v>404</v>
      </c>
      <c r="E31" s="254" t="s">
        <v>43</v>
      </c>
      <c r="F31" s="135"/>
      <c r="G31" s="141"/>
    </row>
    <row r="32" spans="1:12" ht="14.25" customHeight="1" x14ac:dyDescent="0.25">
      <c r="A32" s="294" t="str">
        <f t="shared" ref="A32:A51" si="0">+A9</f>
        <v>Stromnetz-lokal 2000</v>
      </c>
      <c r="B32" s="295">
        <v>0.86678185238155003</v>
      </c>
      <c r="C32" s="296">
        <v>0.41270670285279804</v>
      </c>
      <c r="D32" s="296">
        <v>0.62752432278880022</v>
      </c>
      <c r="E32" s="297">
        <v>5.5060347125431501E-2</v>
      </c>
      <c r="F32" s="266"/>
      <c r="G32" s="135"/>
    </row>
    <row r="33" spans="1:7" ht="14.25" customHeight="1" x14ac:dyDescent="0.25">
      <c r="A33" s="132" t="str">
        <f t="shared" si="0"/>
        <v>Stromnetz-lokal 2005</v>
      </c>
      <c r="B33" s="298">
        <v>0.77293923901598371</v>
      </c>
      <c r="C33" s="299">
        <v>0.34409517767649822</v>
      </c>
      <c r="D33" s="299">
        <v>0.54864004506949304</v>
      </c>
      <c r="E33" s="300">
        <v>3.3920540075188639E-2</v>
      </c>
      <c r="F33" s="266"/>
      <c r="G33" s="135"/>
    </row>
    <row r="34" spans="1:7" ht="15" x14ac:dyDescent="0.25">
      <c r="A34" s="132" t="str">
        <f t="shared" si="0"/>
        <v>Stromnetz-lokal 2010</v>
      </c>
      <c r="B34" s="298">
        <v>0.83235995661498785</v>
      </c>
      <c r="C34" s="299">
        <v>0.31514701471383577</v>
      </c>
      <c r="D34" s="299">
        <v>0.55524431026004617</v>
      </c>
      <c r="E34" s="300">
        <v>3.4234944393983113E-2</v>
      </c>
      <c r="F34" s="266"/>
      <c r="G34" s="266"/>
    </row>
    <row r="35" spans="1:7" ht="15" x14ac:dyDescent="0.25">
      <c r="A35" s="132" t="str">
        <f t="shared" si="0"/>
        <v>Stromnetz-lokal 2011</v>
      </c>
      <c r="B35" s="298">
        <v>0.86779092204831698</v>
      </c>
      <c r="C35" s="299">
        <v>0.32257661778432845</v>
      </c>
      <c r="D35" s="299">
        <v>0.55764701985397047</v>
      </c>
      <c r="E35" s="300">
        <v>3.5627257401533531E-2</v>
      </c>
      <c r="F35" s="266"/>
      <c r="G35" s="266"/>
    </row>
    <row r="36" spans="1:7" ht="15" x14ac:dyDescent="0.25">
      <c r="A36" s="132" t="str">
        <f t="shared" si="0"/>
        <v>Stromnetz-lokal 2012</v>
      </c>
      <c r="B36" s="298">
        <v>0.90233566221560024</v>
      </c>
      <c r="C36" s="299">
        <v>0.32660239636883631</v>
      </c>
      <c r="D36" s="299">
        <v>0.55451038028315758</v>
      </c>
      <c r="E36" s="300">
        <v>3.6518897432428331E-2</v>
      </c>
      <c r="F36" s="266"/>
      <c r="G36" s="266"/>
    </row>
    <row r="37" spans="1:7" ht="15" x14ac:dyDescent="0.25">
      <c r="A37" s="132" t="str">
        <f t="shared" si="0"/>
        <v>Stromnetz-lokal 2013</v>
      </c>
      <c r="B37" s="298">
        <v>0.91958618766044309</v>
      </c>
      <c r="C37" s="299">
        <v>0.33196708847538858</v>
      </c>
      <c r="D37" s="299">
        <v>0.55408283621765586</v>
      </c>
      <c r="E37" s="300">
        <v>3.8097983879645893E-2</v>
      </c>
      <c r="F37" s="266"/>
      <c r="G37" s="266"/>
    </row>
    <row r="38" spans="1:7" ht="15" x14ac:dyDescent="0.25">
      <c r="A38" s="132" t="str">
        <f t="shared" si="0"/>
        <v>Stromnetz-lokal 2014</v>
      </c>
      <c r="B38" s="298">
        <v>0.9101766517480594</v>
      </c>
      <c r="C38" s="299">
        <v>0.32250430338966191</v>
      </c>
      <c r="D38" s="299">
        <v>0.54102685366487935</v>
      </c>
      <c r="E38" s="300">
        <v>3.7690738914832385E-2</v>
      </c>
      <c r="F38" s="266"/>
      <c r="G38" s="266"/>
    </row>
    <row r="39" spans="1:7" ht="15" x14ac:dyDescent="0.25">
      <c r="A39" s="132" t="str">
        <f t="shared" si="0"/>
        <v>Stromnetz-lokal 2015</v>
      </c>
      <c r="B39" s="298">
        <v>0.87340087895479002</v>
      </c>
      <c r="C39" s="299">
        <v>0.30376348159695893</v>
      </c>
      <c r="D39" s="299">
        <v>0.50586476076307174</v>
      </c>
      <c r="E39" s="300">
        <v>3.6808955652932331E-2</v>
      </c>
      <c r="F39" s="266"/>
      <c r="G39" s="266"/>
    </row>
    <row r="40" spans="1:7" ht="15" x14ac:dyDescent="0.25">
      <c r="A40" s="132" t="str">
        <f t="shared" si="0"/>
        <v>Stromnetz-lokal 2016</v>
      </c>
      <c r="B40" s="298">
        <v>0.88232058412379466</v>
      </c>
      <c r="C40" s="299">
        <v>0.29893901289587804</v>
      </c>
      <c r="D40" s="299">
        <v>0.5228458740841303</v>
      </c>
      <c r="E40" s="300">
        <v>3.6236078752637894E-2</v>
      </c>
      <c r="F40" s="266"/>
      <c r="G40" s="266"/>
    </row>
    <row r="41" spans="1:7" ht="15" x14ac:dyDescent="0.25">
      <c r="A41" s="132" t="str">
        <f t="shared" si="0"/>
        <v>Stromnetz-lokal 2017</v>
      </c>
      <c r="B41" s="298">
        <v>0.80550491370956301</v>
      </c>
      <c r="C41" s="299">
        <v>0.26583429033125577</v>
      </c>
      <c r="D41" s="299">
        <v>0.47743053043121614</v>
      </c>
      <c r="E41" s="300">
        <v>3.3297451393085167E-2</v>
      </c>
      <c r="F41" s="266"/>
      <c r="G41" s="266"/>
    </row>
    <row r="42" spans="1:7" ht="15" x14ac:dyDescent="0.25">
      <c r="A42" s="132" t="str">
        <f t="shared" si="0"/>
        <v>Stromnetz-lokal 2018</v>
      </c>
      <c r="B42" s="298">
        <v>0.77617572735936158</v>
      </c>
      <c r="C42" s="299">
        <v>0.25491592479915287</v>
      </c>
      <c r="D42" s="299">
        <v>0.45245891745396954</v>
      </c>
      <c r="E42" s="300">
        <v>3.2092606170067102E-2</v>
      </c>
      <c r="F42" s="266"/>
      <c r="G42" s="266"/>
    </row>
    <row r="43" spans="1:7" ht="15" x14ac:dyDescent="0.25">
      <c r="A43" s="132" t="str">
        <f t="shared" si="0"/>
        <v>Stromnetz-lokal 2019</v>
      </c>
      <c r="B43" s="298">
        <v>0.63971311344969772</v>
      </c>
      <c r="C43" s="299">
        <v>0.19586012002926917</v>
      </c>
      <c r="D43" s="299">
        <v>0.38320517823077704</v>
      </c>
      <c r="E43" s="300">
        <v>2.8513562717605984E-2</v>
      </c>
      <c r="F43" s="266"/>
      <c r="G43" s="266"/>
    </row>
    <row r="44" spans="1:7" ht="15" x14ac:dyDescent="0.25">
      <c r="A44" s="132" t="str">
        <f t="shared" si="0"/>
        <v>Stromnetz-lokal 2020</v>
      </c>
      <c r="B44" s="298">
        <v>0.54842270053143061</v>
      </c>
      <c r="C44" s="299">
        <v>0.16764995830760906</v>
      </c>
      <c r="D44" s="299">
        <v>0.34185617014297298</v>
      </c>
      <c r="E44" s="300">
        <v>2.6772831416090059E-2</v>
      </c>
      <c r="F44" s="266"/>
      <c r="G44" s="266"/>
    </row>
    <row r="45" spans="1:7" ht="15" x14ac:dyDescent="0.25">
      <c r="A45" s="132" t="str">
        <f t="shared" si="0"/>
        <v>Stromnetz-lokal 2021</v>
      </c>
      <c r="B45" s="298">
        <v>0.53878367293292861</v>
      </c>
      <c r="C45" s="299">
        <v>0.15479765968538625</v>
      </c>
      <c r="D45" s="299">
        <v>0.34434666989481399</v>
      </c>
      <c r="E45" s="300">
        <v>2.4646047340957839E-2</v>
      </c>
      <c r="F45" s="266"/>
      <c r="G45" s="266"/>
    </row>
    <row r="46" spans="1:7" ht="15" x14ac:dyDescent="0.25">
      <c r="A46" s="132" t="str">
        <f t="shared" si="0"/>
        <v>Stromnetz-lokal 2022</v>
      </c>
      <c r="B46" s="298">
        <v>0.5432351492114269</v>
      </c>
      <c r="C46" s="299">
        <v>0.16369788198123322</v>
      </c>
      <c r="D46" s="299">
        <v>0.34982589376528295</v>
      </c>
      <c r="E46" s="300">
        <v>2.7072723466665605E-2</v>
      </c>
      <c r="F46" s="266"/>
      <c r="G46" s="266"/>
    </row>
    <row r="47" spans="1:7" ht="15" x14ac:dyDescent="0.25">
      <c r="A47" s="132" t="str">
        <f t="shared" si="0"/>
        <v>Stromnetz-lokal 2023</v>
      </c>
      <c r="B47" s="298">
        <v>0.56200992777467906</v>
      </c>
      <c r="C47" s="299">
        <v>0.14912862617753209</v>
      </c>
      <c r="D47" s="299">
        <v>0.34740390742094679</v>
      </c>
      <c r="E47" s="300">
        <v>2.6687455444606194E-2</v>
      </c>
      <c r="F47" s="266"/>
      <c r="G47" s="266"/>
    </row>
    <row r="48" spans="1:7" ht="15" x14ac:dyDescent="0.25">
      <c r="A48" s="132" t="str">
        <f t="shared" si="0"/>
        <v>Stromnetz-lokal 2024</v>
      </c>
      <c r="B48" s="298">
        <v>0.59301110349918917</v>
      </c>
      <c r="C48" s="299">
        <v>0.13864041501442867</v>
      </c>
      <c r="D48" s="299">
        <v>0.33111855319843414</v>
      </c>
      <c r="E48" s="300">
        <v>2.571152415837159E-2</v>
      </c>
      <c r="F48" s="266"/>
      <c r="G48" s="266"/>
    </row>
    <row r="49" spans="1:20" ht="15" x14ac:dyDescent="0.25">
      <c r="A49" s="132" t="str">
        <f t="shared" si="0"/>
        <v xml:space="preserve"> </v>
      </c>
      <c r="B49" s="301"/>
      <c r="C49" s="301"/>
      <c r="D49" s="301"/>
      <c r="E49" s="302"/>
      <c r="F49" s="266"/>
      <c r="G49" s="266"/>
    </row>
    <row r="50" spans="1:20" ht="15" x14ac:dyDescent="0.25">
      <c r="A50" s="132" t="str">
        <f t="shared" si="0"/>
        <v xml:space="preserve"> </v>
      </c>
      <c r="B50" s="301"/>
      <c r="C50" s="301"/>
      <c r="D50" s="301"/>
      <c r="E50" s="302"/>
      <c r="F50" s="266"/>
      <c r="G50" s="266"/>
    </row>
    <row r="51" spans="1:20" ht="15" x14ac:dyDescent="0.25">
      <c r="A51" s="132" t="str">
        <f t="shared" si="0"/>
        <v xml:space="preserve"> </v>
      </c>
      <c r="B51" s="301"/>
      <c r="C51" s="301"/>
      <c r="D51" s="301"/>
      <c r="E51" s="302"/>
      <c r="F51" s="266"/>
      <c r="G51" s="266"/>
    </row>
    <row r="52" spans="1:20" ht="15.75" thickBot="1" x14ac:dyDescent="0.3">
      <c r="A52" s="135"/>
      <c r="B52" s="135"/>
      <c r="C52" s="135"/>
      <c r="D52" s="135"/>
      <c r="E52" s="135"/>
      <c r="F52" s="135"/>
      <c r="G52" s="266"/>
    </row>
    <row r="53" spans="1:20" ht="18" x14ac:dyDescent="0.35">
      <c r="A53" s="256" t="s">
        <v>44</v>
      </c>
      <c r="B53" s="248" t="s">
        <v>405</v>
      </c>
      <c r="C53" s="249"/>
      <c r="D53" s="249"/>
      <c r="E53" s="250"/>
      <c r="F53" s="303"/>
      <c r="G53" s="266"/>
    </row>
    <row r="54" spans="1:20" ht="18.75" thickBot="1" x14ac:dyDescent="0.4">
      <c r="A54" s="33" t="str">
        <f>"Option [g/kWh]"</f>
        <v>Option [g/kWh]</v>
      </c>
      <c r="B54" s="252" t="s">
        <v>40</v>
      </c>
      <c r="C54" s="253" t="s">
        <v>406</v>
      </c>
      <c r="D54" s="253" t="s">
        <v>407</v>
      </c>
      <c r="E54" s="254" t="s">
        <v>408</v>
      </c>
      <c r="F54" s="303"/>
      <c r="G54" s="135"/>
    </row>
    <row r="55" spans="1:20" ht="14.25" customHeight="1" x14ac:dyDescent="0.25">
      <c r="A55" s="294" t="str">
        <f>+A$9</f>
        <v>Stromnetz-lokal 2000</v>
      </c>
      <c r="B55" s="286">
        <v>679.16431912350788</v>
      </c>
      <c r="C55" s="287">
        <v>638.66629951262018</v>
      </c>
      <c r="D55" s="304">
        <v>1.1521946325516326</v>
      </c>
      <c r="E55" s="297">
        <v>2.1851796066288617E-2</v>
      </c>
      <c r="F55" s="264"/>
      <c r="G55" s="135"/>
    </row>
    <row r="56" spans="1:20" ht="14.25" customHeight="1" x14ac:dyDescent="0.25">
      <c r="A56" s="132" t="str">
        <f t="shared" ref="A56:A74" si="1">+A10</f>
        <v>Stromnetz-lokal 2005</v>
      </c>
      <c r="B56" s="288">
        <v>635.44346341400774</v>
      </c>
      <c r="C56" s="289">
        <v>602.27538976853873</v>
      </c>
      <c r="D56" s="260">
        <v>0.90891994086777439</v>
      </c>
      <c r="E56" s="300">
        <v>2.1689265915399505E-2</v>
      </c>
      <c r="F56" s="264"/>
      <c r="G56" s="303"/>
    </row>
    <row r="57" spans="1:20" ht="15" x14ac:dyDescent="0.25">
      <c r="A57" s="132" t="str">
        <f t="shared" si="1"/>
        <v>Stromnetz-lokal 2010</v>
      </c>
      <c r="B57" s="288">
        <v>600.12150692469891</v>
      </c>
      <c r="C57" s="289">
        <v>569.04366696486488</v>
      </c>
      <c r="D57" s="260">
        <v>0.74880240571470702</v>
      </c>
      <c r="E57" s="300">
        <v>3.1742768489367024E-2</v>
      </c>
      <c r="F57" s="264"/>
      <c r="G57" s="264"/>
      <c r="S57" s="199"/>
      <c r="T57" s="199"/>
    </row>
    <row r="58" spans="1:20" ht="15" x14ac:dyDescent="0.25">
      <c r="A58" s="132" t="str">
        <f t="shared" si="1"/>
        <v>Stromnetz-lokal 2011</v>
      </c>
      <c r="B58" s="288">
        <v>610.48835678587375</v>
      </c>
      <c r="C58" s="289">
        <v>579.04781930047591</v>
      </c>
      <c r="D58" s="260">
        <v>0.73662907419378454</v>
      </c>
      <c r="E58" s="300">
        <v>3.440307694818872E-2</v>
      </c>
      <c r="F58" s="264"/>
      <c r="G58" s="264"/>
      <c r="S58" s="199"/>
      <c r="T58" s="199"/>
    </row>
    <row r="59" spans="1:20" ht="15" x14ac:dyDescent="0.25">
      <c r="A59" s="132" t="str">
        <f t="shared" si="1"/>
        <v>Stromnetz-lokal 2012</v>
      </c>
      <c r="B59" s="288">
        <v>611.6179668198323</v>
      </c>
      <c r="C59" s="289">
        <v>580.04929665609313</v>
      </c>
      <c r="D59" s="260">
        <v>0.71029373914631755</v>
      </c>
      <c r="E59" s="300">
        <v>3.7811932108329643E-2</v>
      </c>
      <c r="F59" s="264"/>
      <c r="G59" s="264"/>
      <c r="S59" s="199"/>
      <c r="T59" s="199"/>
    </row>
    <row r="60" spans="1:20" ht="15" x14ac:dyDescent="0.25">
      <c r="A60" s="132" t="str">
        <f t="shared" si="1"/>
        <v>Stromnetz-lokal 2013</v>
      </c>
      <c r="B60" s="288">
        <v>612.029102618156</v>
      </c>
      <c r="C60" s="289">
        <v>581.04790327752335</v>
      </c>
      <c r="D60" s="260">
        <v>0.67685325239254712</v>
      </c>
      <c r="E60" s="300">
        <v>3.9344194064727729E-2</v>
      </c>
      <c r="F60" s="264"/>
      <c r="G60" s="264"/>
      <c r="S60" s="199"/>
      <c r="T60" s="199"/>
    </row>
    <row r="61" spans="1:20" ht="15" x14ac:dyDescent="0.25">
      <c r="A61" s="132" t="str">
        <f t="shared" si="1"/>
        <v>Stromnetz-lokal 2014</v>
      </c>
      <c r="B61" s="288">
        <v>593.93997523070448</v>
      </c>
      <c r="C61" s="289">
        <v>564.23065489038504</v>
      </c>
      <c r="D61" s="260">
        <v>0.62991497545190822</v>
      </c>
      <c r="E61" s="300">
        <v>3.980384261573041E-2</v>
      </c>
      <c r="F61" s="264"/>
      <c r="G61" s="264"/>
      <c r="S61" s="199"/>
      <c r="T61" s="199"/>
    </row>
    <row r="62" spans="1:20" ht="15" x14ac:dyDescent="0.25">
      <c r="A62" s="132" t="str">
        <f t="shared" si="1"/>
        <v>Stromnetz-lokal 2015</v>
      </c>
      <c r="B62" s="288">
        <v>559.2454289719617</v>
      </c>
      <c r="C62" s="289">
        <v>530.65189535153274</v>
      </c>
      <c r="D62" s="260">
        <v>0.59163713112292593</v>
      </c>
      <c r="E62" s="300">
        <v>3.9892714050788203E-2</v>
      </c>
      <c r="F62" s="264"/>
      <c r="G62" s="264"/>
      <c r="S62" s="199"/>
      <c r="T62" s="199"/>
    </row>
    <row r="63" spans="1:20" ht="15" x14ac:dyDescent="0.25">
      <c r="A63" s="132" t="str">
        <f t="shared" si="1"/>
        <v>Stromnetz-lokal 2016</v>
      </c>
      <c r="B63" s="288">
        <v>566.08405464236637</v>
      </c>
      <c r="C63" s="289">
        <v>537.88376567988144</v>
      </c>
      <c r="D63" s="260">
        <v>0.57607113739159599</v>
      </c>
      <c r="E63" s="300">
        <v>4.0186355518490972E-2</v>
      </c>
      <c r="F63" s="264"/>
      <c r="G63" s="264"/>
      <c r="S63" s="199"/>
      <c r="T63" s="199"/>
    </row>
    <row r="64" spans="1:20" ht="15" x14ac:dyDescent="0.25">
      <c r="A64" s="132" t="str">
        <f t="shared" si="1"/>
        <v>Stromnetz-lokal 2017</v>
      </c>
      <c r="B64" s="288">
        <v>520.15844776736674</v>
      </c>
      <c r="C64" s="289">
        <v>494.45119260470972</v>
      </c>
      <c r="D64" s="260">
        <v>0.51440046796442107</v>
      </c>
      <c r="E64" s="300">
        <v>3.7739964177015049E-2</v>
      </c>
      <c r="F64" s="264"/>
      <c r="G64" s="264"/>
      <c r="S64" s="199"/>
      <c r="T64" s="199"/>
    </row>
    <row r="65" spans="1:20" ht="15" x14ac:dyDescent="0.25">
      <c r="A65" s="132" t="str">
        <f t="shared" si="1"/>
        <v>Stromnetz-lokal 2018</v>
      </c>
      <c r="B65" s="288">
        <v>503.69248420220504</v>
      </c>
      <c r="C65" s="289">
        <v>479.56721468155928</v>
      </c>
      <c r="D65" s="260">
        <v>0.47057273048811538</v>
      </c>
      <c r="E65" s="300">
        <v>3.6672218951423342E-2</v>
      </c>
      <c r="F65" s="264"/>
      <c r="G65" s="264"/>
      <c r="S65" s="199"/>
      <c r="T65" s="199"/>
    </row>
    <row r="66" spans="1:20" ht="15" x14ac:dyDescent="0.25">
      <c r="A66" s="132" t="str">
        <f t="shared" si="1"/>
        <v>Stromnetz-lokal 2019</v>
      </c>
      <c r="B66" s="288">
        <v>424.12062724255867</v>
      </c>
      <c r="C66" s="289">
        <v>404.60037022412098</v>
      </c>
      <c r="D66" s="260">
        <v>0.36611754977330524</v>
      </c>
      <c r="E66" s="300">
        <v>3.1119109753883035E-2</v>
      </c>
      <c r="F66" s="264"/>
      <c r="G66" s="264"/>
      <c r="S66" s="199"/>
      <c r="T66" s="199"/>
    </row>
    <row r="67" spans="1:20" ht="15" x14ac:dyDescent="0.25">
      <c r="A67" s="132" t="str">
        <f t="shared" si="1"/>
        <v>Stromnetz-lokal 2020</v>
      </c>
      <c r="B67" s="288">
        <v>382.5131706308851</v>
      </c>
      <c r="C67" s="289">
        <v>366.00863438559895</v>
      </c>
      <c r="D67" s="260">
        <v>0.31051891083535477</v>
      </c>
      <c r="E67" s="300">
        <v>2.5973883380993872E-2</v>
      </c>
      <c r="F67" s="264"/>
      <c r="G67" s="264"/>
      <c r="S67" s="199"/>
      <c r="T67" s="199"/>
    </row>
    <row r="68" spans="1:20" ht="15" x14ac:dyDescent="0.25">
      <c r="A68" s="132" t="str">
        <f t="shared" si="1"/>
        <v>Stromnetz-lokal 2021</v>
      </c>
      <c r="B68" s="288">
        <v>408.82457888296483</v>
      </c>
      <c r="C68" s="289">
        <v>389.46903065603971</v>
      </c>
      <c r="D68" s="260">
        <v>0.39472920684350671</v>
      </c>
      <c r="E68" s="300">
        <v>2.7235937873463283E-2</v>
      </c>
      <c r="F68" s="264"/>
      <c r="G68" s="264"/>
      <c r="S68" s="199"/>
      <c r="T68" s="199"/>
    </row>
    <row r="69" spans="1:20" ht="15" x14ac:dyDescent="0.25">
      <c r="A69" s="132" t="str">
        <f t="shared" si="1"/>
        <v>Stromnetz-lokal 2022</v>
      </c>
      <c r="B69" s="288">
        <v>439.32869067212471</v>
      </c>
      <c r="C69" s="289">
        <v>422.32303963391587</v>
      </c>
      <c r="D69" s="260">
        <v>0.31571524556192265</v>
      </c>
      <c r="E69" s="300">
        <v>2.7198023346976647E-2</v>
      </c>
      <c r="F69" s="264"/>
      <c r="G69" s="264"/>
      <c r="S69" s="199"/>
      <c r="T69" s="199"/>
    </row>
    <row r="70" spans="1:20" ht="15" x14ac:dyDescent="0.25">
      <c r="A70" s="132" t="str">
        <f t="shared" si="1"/>
        <v>Stromnetz-lokal 2023</v>
      </c>
      <c r="B70" s="288">
        <v>381.16993515744178</v>
      </c>
      <c r="C70" s="289">
        <v>366.64630856959536</v>
      </c>
      <c r="D70" s="260">
        <v>0.21693684635750612</v>
      </c>
      <c r="E70" s="300">
        <v>2.8898489283623461E-2</v>
      </c>
      <c r="F70" s="264"/>
      <c r="G70" s="264"/>
      <c r="S70" s="199"/>
      <c r="T70" s="199"/>
    </row>
    <row r="71" spans="1:20" ht="15" x14ac:dyDescent="0.25">
      <c r="A71" s="132" t="str">
        <f t="shared" si="1"/>
        <v>Stromnetz-lokal 2024</v>
      </c>
      <c r="B71" s="288">
        <v>343.22493184064791</v>
      </c>
      <c r="C71" s="289">
        <v>327.5997923538722</v>
      </c>
      <c r="D71" s="260">
        <v>0.21310370639923454</v>
      </c>
      <c r="E71" s="300">
        <v>3.3335065365252138E-2</v>
      </c>
      <c r="F71" s="264"/>
      <c r="G71" s="264"/>
      <c r="S71" s="199"/>
      <c r="T71" s="199"/>
    </row>
    <row r="72" spans="1:20" ht="15" x14ac:dyDescent="0.25">
      <c r="A72" s="132" t="str">
        <f t="shared" si="1"/>
        <v xml:space="preserve"> </v>
      </c>
      <c r="B72" s="305"/>
      <c r="C72" s="305"/>
      <c r="D72" s="306"/>
      <c r="E72" s="302"/>
      <c r="F72" s="264"/>
      <c r="G72" s="264"/>
      <c r="S72" s="199"/>
      <c r="T72" s="199"/>
    </row>
    <row r="73" spans="1:20" ht="15" x14ac:dyDescent="0.25">
      <c r="A73" s="132" t="str">
        <f t="shared" si="1"/>
        <v xml:space="preserve"> </v>
      </c>
      <c r="B73" s="305"/>
      <c r="C73" s="305"/>
      <c r="D73" s="306"/>
      <c r="E73" s="302"/>
      <c r="F73" s="264"/>
      <c r="G73" s="264"/>
      <c r="S73" s="199"/>
      <c r="T73" s="199"/>
    </row>
    <row r="74" spans="1:20" ht="15" x14ac:dyDescent="0.25">
      <c r="A74" s="132" t="str">
        <f t="shared" si="1"/>
        <v xml:space="preserve"> </v>
      </c>
      <c r="B74" s="305"/>
      <c r="C74" s="305"/>
      <c r="D74" s="306"/>
      <c r="E74" s="302"/>
      <c r="F74" s="264"/>
      <c r="G74" s="264"/>
      <c r="S74" s="199"/>
      <c r="T74" s="199"/>
    </row>
    <row r="75" spans="1:20" ht="15.75" thickBot="1" x14ac:dyDescent="0.3">
      <c r="A75" s="135"/>
      <c r="B75" s="135"/>
      <c r="C75" s="135"/>
      <c r="D75" s="135"/>
      <c r="E75" s="135"/>
      <c r="F75" s="135"/>
      <c r="G75" s="264"/>
      <c r="S75" s="199"/>
      <c r="T75" s="199"/>
    </row>
    <row r="76" spans="1:20" ht="15" x14ac:dyDescent="0.25">
      <c r="A76" s="258" t="s">
        <v>49</v>
      </c>
      <c r="B76" s="248"/>
      <c r="C76" s="249" t="s">
        <v>50</v>
      </c>
      <c r="D76" s="250" t="s">
        <v>51</v>
      </c>
      <c r="E76" s="135"/>
      <c r="F76" s="135"/>
      <c r="G76" s="264"/>
      <c r="S76" s="199"/>
      <c r="T76" s="199"/>
    </row>
    <row r="77" spans="1:20" ht="18.75" thickBot="1" x14ac:dyDescent="0.4">
      <c r="A77" s="251" t="s">
        <v>409</v>
      </c>
      <c r="B77" s="252" t="s">
        <v>52</v>
      </c>
      <c r="C77" s="253" t="s">
        <v>53</v>
      </c>
      <c r="D77" s="254" t="s">
        <v>53</v>
      </c>
      <c r="E77" s="135"/>
      <c r="F77" s="135"/>
      <c r="G77" s="135"/>
    </row>
    <row r="78" spans="1:20" ht="15" x14ac:dyDescent="0.25">
      <c r="A78" s="294" t="str">
        <f t="shared" ref="A78:A97" si="2">+A9</f>
        <v>Stromnetz-lokal 2000</v>
      </c>
      <c r="B78" s="307">
        <v>2.8563210325289581</v>
      </c>
      <c r="C78" s="304">
        <v>2.7149369088940598</v>
      </c>
      <c r="D78" s="257">
        <v>0.14138412363489855</v>
      </c>
      <c r="E78" s="135"/>
      <c r="F78" s="135"/>
      <c r="G78" s="135"/>
    </row>
    <row r="79" spans="1:20" ht="15" x14ac:dyDescent="0.25">
      <c r="A79" s="132" t="str">
        <f t="shared" si="2"/>
        <v>Stromnetz-lokal 2005</v>
      </c>
      <c r="B79" s="259">
        <v>2.7743401138028059</v>
      </c>
      <c r="C79" s="260">
        <v>2.5387684967161683</v>
      </c>
      <c r="D79" s="255">
        <v>0.23557161708663771</v>
      </c>
      <c r="E79" s="135"/>
      <c r="F79" s="135"/>
      <c r="G79" s="135"/>
    </row>
    <row r="80" spans="1:20" ht="15" x14ac:dyDescent="0.25">
      <c r="A80" s="132" t="str">
        <f t="shared" si="2"/>
        <v>Stromnetz-lokal 2010</v>
      </c>
      <c r="B80" s="259">
        <v>2.7410363782226881</v>
      </c>
      <c r="C80" s="260">
        <v>2.3376568832420093</v>
      </c>
      <c r="D80" s="255">
        <v>0.4033794949806786</v>
      </c>
      <c r="E80" s="135"/>
      <c r="F80" s="135"/>
      <c r="G80" s="135"/>
    </row>
    <row r="81" spans="1:7" ht="15" x14ac:dyDescent="0.25">
      <c r="A81" s="132" t="str">
        <f t="shared" si="2"/>
        <v>Stromnetz-lokal 2011</v>
      </c>
      <c r="B81" s="259">
        <v>2.6767122082107306</v>
      </c>
      <c r="C81" s="260">
        <v>2.2063720545508998</v>
      </c>
      <c r="D81" s="255">
        <v>0.47034015365983084</v>
      </c>
      <c r="E81" s="135"/>
      <c r="F81" s="135"/>
      <c r="G81" s="135"/>
    </row>
    <row r="82" spans="1:7" ht="15" x14ac:dyDescent="0.25">
      <c r="A82" s="132" t="str">
        <f t="shared" si="2"/>
        <v>Stromnetz-lokal 2012</v>
      </c>
      <c r="B82" s="259">
        <v>2.651816381883612</v>
      </c>
      <c r="C82" s="260">
        <v>2.1280861975006884</v>
      </c>
      <c r="D82" s="255">
        <v>0.52373018438292374</v>
      </c>
      <c r="E82" s="135"/>
      <c r="F82" s="135"/>
      <c r="G82" s="135"/>
    </row>
    <row r="83" spans="1:7" ht="15" x14ac:dyDescent="0.25">
      <c r="A83" s="132" t="str">
        <f t="shared" si="2"/>
        <v>Stromnetz-lokal 2013</v>
      </c>
      <c r="B83" s="259">
        <v>2.644866072834537</v>
      </c>
      <c r="C83" s="260">
        <v>2.0974725922037174</v>
      </c>
      <c r="D83" s="255">
        <v>0.54739348063081961</v>
      </c>
      <c r="E83" s="135"/>
      <c r="F83" s="135"/>
      <c r="G83" s="135"/>
    </row>
    <row r="84" spans="1:7" ht="15" x14ac:dyDescent="0.25">
      <c r="A84" s="132" t="str">
        <f t="shared" si="2"/>
        <v>Stromnetz-lokal 2014</v>
      </c>
      <c r="B84" s="259">
        <v>2.6376151001922454</v>
      </c>
      <c r="C84" s="260">
        <v>2.0421710088343916</v>
      </c>
      <c r="D84" s="255">
        <v>0.59544409135785414</v>
      </c>
      <c r="E84" s="135"/>
      <c r="F84" s="135"/>
      <c r="G84" s="135"/>
    </row>
    <row r="85" spans="1:7" ht="15" x14ac:dyDescent="0.25">
      <c r="A85" s="132" t="str">
        <f t="shared" si="2"/>
        <v>Stromnetz-lokal 2015</v>
      </c>
      <c r="B85" s="259">
        <v>2.5452938201599986</v>
      </c>
      <c r="C85" s="260">
        <v>1.9107559073607947</v>
      </c>
      <c r="D85" s="255">
        <v>0.63453791279920413</v>
      </c>
      <c r="E85" s="135"/>
      <c r="F85" s="135"/>
      <c r="G85" s="135"/>
    </row>
    <row r="86" spans="1:7" ht="15" x14ac:dyDescent="0.25">
      <c r="A86" s="132" t="str">
        <f t="shared" si="2"/>
        <v>Stromnetz-lokal 2016</v>
      </c>
      <c r="B86" s="259">
        <v>2.5408096353873284</v>
      </c>
      <c r="C86" s="260">
        <v>1.9195821570588432</v>
      </c>
      <c r="D86" s="255">
        <v>0.62122747832848524</v>
      </c>
      <c r="E86" s="135"/>
      <c r="F86" s="135"/>
      <c r="G86" s="135"/>
    </row>
    <row r="87" spans="1:7" ht="15" x14ac:dyDescent="0.25">
      <c r="A87" s="132" t="str">
        <f t="shared" si="2"/>
        <v>Stromnetz-lokal 2017</v>
      </c>
      <c r="B87" s="259">
        <v>2.4389728052846267</v>
      </c>
      <c r="C87" s="260">
        <v>1.7622914086035442</v>
      </c>
      <c r="D87" s="255">
        <v>0.67668139668108251</v>
      </c>
      <c r="E87" s="135"/>
      <c r="F87" s="135"/>
      <c r="G87" s="135"/>
    </row>
    <row r="88" spans="1:7" ht="15" x14ac:dyDescent="0.25">
      <c r="A88" s="132" t="str">
        <f t="shared" si="2"/>
        <v>Stromnetz-lokal 2018</v>
      </c>
      <c r="B88" s="259">
        <v>2.4016574546663612</v>
      </c>
      <c r="C88" s="260">
        <v>1.711650472387203</v>
      </c>
      <c r="D88" s="255">
        <v>0.69000698227915824</v>
      </c>
      <c r="E88" s="135"/>
      <c r="F88" s="135"/>
      <c r="G88" s="135"/>
    </row>
    <row r="89" spans="1:7" ht="15" x14ac:dyDescent="0.25">
      <c r="A89" s="132" t="str">
        <f t="shared" si="2"/>
        <v>Stromnetz-lokal 2019</v>
      </c>
      <c r="B89" s="259">
        <v>2.2891143091283004</v>
      </c>
      <c r="C89" s="260">
        <v>1.5498725368836259</v>
      </c>
      <c r="D89" s="255">
        <v>0.73924177224467491</v>
      </c>
      <c r="E89" s="135"/>
      <c r="F89" s="135"/>
      <c r="G89" s="135"/>
    </row>
    <row r="90" spans="1:7" ht="15" x14ac:dyDescent="0.25">
      <c r="A90" s="132" t="str">
        <f t="shared" si="2"/>
        <v>Stromnetz-lokal 2020</v>
      </c>
      <c r="B90" s="259">
        <v>2.2526467435346649</v>
      </c>
      <c r="C90" s="260">
        <v>1.3705760668161862</v>
      </c>
      <c r="D90" s="255">
        <v>0.88207067671847861</v>
      </c>
      <c r="E90" s="135"/>
      <c r="F90" s="135"/>
      <c r="G90" s="135"/>
    </row>
    <row r="91" spans="1:7" ht="15" x14ac:dyDescent="0.25">
      <c r="A91" s="132" t="str">
        <f t="shared" si="2"/>
        <v>Stromnetz-lokal 2021</v>
      </c>
      <c r="B91" s="259">
        <v>2.3159109770735422</v>
      </c>
      <c r="C91" s="260">
        <v>1.4478235987362245</v>
      </c>
      <c r="D91" s="255">
        <v>0.86808737833731786</v>
      </c>
      <c r="E91" s="135"/>
      <c r="F91" s="135"/>
      <c r="G91" s="135"/>
    </row>
    <row r="92" spans="1:7" ht="15" x14ac:dyDescent="0.25">
      <c r="A92" s="132" t="str">
        <f t="shared" si="2"/>
        <v>Stromnetz-lokal 2022</v>
      </c>
      <c r="B92" s="259">
        <v>2.1906741415212045</v>
      </c>
      <c r="C92" s="260">
        <v>1.3376945622657757</v>
      </c>
      <c r="D92" s="255">
        <v>0.852979579255429</v>
      </c>
      <c r="E92" s="135"/>
      <c r="F92" s="135"/>
      <c r="G92" s="135"/>
    </row>
    <row r="93" spans="1:7" ht="15" x14ac:dyDescent="0.25">
      <c r="A93" s="132" t="str">
        <f t="shared" si="2"/>
        <v>Stromnetz-lokal 2023</v>
      </c>
      <c r="B93" s="259">
        <v>2.1099601792666118</v>
      </c>
      <c r="C93" s="260">
        <v>1.023054557750634</v>
      </c>
      <c r="D93" s="255">
        <v>1.0869056215159778</v>
      </c>
      <c r="E93" s="135"/>
      <c r="F93" s="135"/>
      <c r="G93" s="135"/>
    </row>
    <row r="94" spans="1:7" ht="15" x14ac:dyDescent="0.25">
      <c r="A94" s="132" t="str">
        <f t="shared" si="2"/>
        <v>Stromnetz-lokal 2024</v>
      </c>
      <c r="B94" s="259">
        <v>2.0416856140153534</v>
      </c>
      <c r="C94" s="260">
        <v>0.91877357906436652</v>
      </c>
      <c r="D94" s="255">
        <v>1.1229120349509869</v>
      </c>
      <c r="E94" s="135"/>
      <c r="F94" s="135"/>
      <c r="G94" s="135"/>
    </row>
    <row r="95" spans="1:7" ht="15" x14ac:dyDescent="0.25">
      <c r="A95" s="132" t="str">
        <f t="shared" si="2"/>
        <v xml:space="preserve"> </v>
      </c>
      <c r="B95" s="306"/>
      <c r="C95" s="306"/>
      <c r="D95" s="306"/>
      <c r="E95" s="135"/>
      <c r="F95" s="135"/>
      <c r="G95" s="135"/>
    </row>
    <row r="96" spans="1:7" ht="15" x14ac:dyDescent="0.25">
      <c r="A96" s="132" t="str">
        <f t="shared" si="2"/>
        <v xml:space="preserve"> </v>
      </c>
      <c r="B96" s="306"/>
      <c r="C96" s="306"/>
      <c r="D96" s="306"/>
      <c r="E96" s="135"/>
      <c r="F96" s="135"/>
      <c r="G96" s="135"/>
    </row>
    <row r="97" spans="1:9" ht="15" x14ac:dyDescent="0.25">
      <c r="A97" s="132" t="str">
        <f t="shared" si="2"/>
        <v xml:space="preserve"> </v>
      </c>
      <c r="B97" s="306"/>
      <c r="C97" s="306"/>
      <c r="D97" s="306"/>
      <c r="E97" s="135"/>
      <c r="F97" s="135"/>
      <c r="G97" s="135"/>
    </row>
    <row r="98" spans="1:9" ht="15.75" thickBot="1" x14ac:dyDescent="0.3">
      <c r="A98" s="135"/>
      <c r="B98" s="135"/>
      <c r="C98" s="135"/>
      <c r="D98" s="135"/>
      <c r="E98" s="135"/>
      <c r="F98" s="135"/>
      <c r="G98" s="135"/>
    </row>
    <row r="99" spans="1:9" ht="15" x14ac:dyDescent="0.25">
      <c r="A99" s="261" t="s">
        <v>54</v>
      </c>
      <c r="B99" s="262"/>
      <c r="C99" s="135"/>
      <c r="D99" s="135"/>
      <c r="E99" s="135"/>
      <c r="F99" s="135"/>
      <c r="G99" s="135"/>
    </row>
    <row r="100" spans="1:9" ht="15.75" thickBot="1" x14ac:dyDescent="0.3">
      <c r="A100" s="251" t="s">
        <v>55</v>
      </c>
      <c r="B100" s="263" t="s">
        <v>70</v>
      </c>
      <c r="C100" s="135"/>
      <c r="D100" s="264"/>
      <c r="E100" s="264"/>
      <c r="F100" s="264"/>
      <c r="G100" s="135"/>
    </row>
    <row r="101" spans="1:9" ht="15" x14ac:dyDescent="0.25">
      <c r="A101" s="294" t="str">
        <f t="shared" ref="A101:A120" si="3">+A9</f>
        <v>Stromnetz-lokal 2000</v>
      </c>
      <c r="B101" s="265">
        <v>1.3464164712038713E-2</v>
      </c>
      <c r="C101" s="135"/>
      <c r="D101" s="135"/>
      <c r="E101" s="135"/>
      <c r="F101" s="135"/>
      <c r="G101" s="135"/>
    </row>
    <row r="102" spans="1:9" ht="15" x14ac:dyDescent="0.25">
      <c r="A102" s="132" t="str">
        <f t="shared" si="3"/>
        <v>Stromnetz-lokal 2005</v>
      </c>
      <c r="B102" s="267">
        <v>1.3512262657763945E-2</v>
      </c>
      <c r="C102" s="135"/>
      <c r="D102" s="135"/>
      <c r="E102" s="135"/>
      <c r="F102" s="135"/>
      <c r="G102" s="264"/>
      <c r="H102" s="201"/>
      <c r="I102" s="201"/>
    </row>
    <row r="103" spans="1:9" ht="15" x14ac:dyDescent="0.25">
      <c r="A103" s="132" t="str">
        <f t="shared" si="3"/>
        <v>Stromnetz-lokal 2010</v>
      </c>
      <c r="B103" s="267">
        <v>2.871085440468724E-2</v>
      </c>
      <c r="C103" s="135"/>
      <c r="D103" s="135"/>
      <c r="E103" s="135"/>
      <c r="F103" s="135"/>
      <c r="G103" s="135"/>
    </row>
    <row r="104" spans="1:9" ht="15" x14ac:dyDescent="0.25">
      <c r="A104" s="132" t="str">
        <f t="shared" si="3"/>
        <v>Stromnetz-lokal 2011</v>
      </c>
      <c r="B104" s="267">
        <v>3.165823851159473E-2</v>
      </c>
      <c r="C104" s="135"/>
      <c r="D104" s="135"/>
      <c r="E104" s="135"/>
      <c r="F104" s="135"/>
      <c r="G104" s="135"/>
    </row>
    <row r="105" spans="1:9" ht="15" x14ac:dyDescent="0.25">
      <c r="A105" s="132" t="str">
        <f t="shared" si="3"/>
        <v>Stromnetz-lokal 2012</v>
      </c>
      <c r="B105" s="267">
        <v>3.5827522746253899E-2</v>
      </c>
      <c r="C105" s="135"/>
      <c r="D105" s="135"/>
      <c r="E105" s="135"/>
      <c r="F105" s="135"/>
      <c r="G105" s="135"/>
    </row>
    <row r="106" spans="1:9" ht="15" x14ac:dyDescent="0.25">
      <c r="A106" s="132" t="str">
        <f t="shared" si="3"/>
        <v>Stromnetz-lokal 2013</v>
      </c>
      <c r="B106" s="267">
        <v>3.733847067045129E-2</v>
      </c>
      <c r="C106" s="135"/>
      <c r="D106" s="135"/>
      <c r="E106" s="135"/>
      <c r="F106" s="135"/>
      <c r="G106" s="135"/>
    </row>
    <row r="107" spans="1:9" ht="15" x14ac:dyDescent="0.25">
      <c r="A107" s="132" t="str">
        <f t="shared" si="3"/>
        <v>Stromnetz-lokal 2014</v>
      </c>
      <c r="B107" s="267">
        <v>3.8641799212899744E-2</v>
      </c>
      <c r="C107" s="135"/>
      <c r="D107" s="135"/>
      <c r="E107" s="135"/>
      <c r="F107" s="135"/>
      <c r="G107" s="135"/>
    </row>
    <row r="108" spans="1:9" ht="15" x14ac:dyDescent="0.25">
      <c r="A108" s="132" t="str">
        <f t="shared" si="3"/>
        <v>Stromnetz-lokal 2015</v>
      </c>
      <c r="B108" s="267">
        <v>3.9654267809515781E-2</v>
      </c>
      <c r="C108" s="135"/>
      <c r="D108" s="135"/>
      <c r="E108" s="135"/>
      <c r="F108" s="135"/>
      <c r="G108" s="135"/>
    </row>
    <row r="109" spans="1:9" ht="15" x14ac:dyDescent="0.25">
      <c r="A109" s="132" t="str">
        <f t="shared" si="3"/>
        <v>Stromnetz-lokal 2016</v>
      </c>
      <c r="B109" s="267">
        <v>3.9902265959853793E-2</v>
      </c>
      <c r="C109" s="135"/>
      <c r="D109" s="135"/>
      <c r="E109" s="135"/>
      <c r="F109" s="135"/>
      <c r="G109" s="135"/>
    </row>
    <row r="110" spans="1:9" ht="15" x14ac:dyDescent="0.25">
      <c r="A110" s="132" t="str">
        <f t="shared" si="3"/>
        <v>Stromnetz-lokal 2017</v>
      </c>
      <c r="B110" s="267">
        <v>3.8629209520325621E-2</v>
      </c>
      <c r="C110" s="135"/>
      <c r="D110" s="135"/>
      <c r="E110" s="135"/>
      <c r="F110" s="135"/>
      <c r="G110" s="135"/>
    </row>
    <row r="111" spans="1:9" ht="15" x14ac:dyDescent="0.25">
      <c r="A111" s="132" t="str">
        <f t="shared" si="3"/>
        <v>Stromnetz-lokal 2018</v>
      </c>
      <c r="B111" s="267">
        <v>3.8718309122499961E-2</v>
      </c>
      <c r="C111" s="135"/>
      <c r="D111" s="135"/>
      <c r="E111" s="135"/>
      <c r="F111" s="135"/>
      <c r="G111" s="135"/>
    </row>
    <row r="112" spans="1:9" ht="15" x14ac:dyDescent="0.25">
      <c r="A112" s="132" t="str">
        <f t="shared" si="3"/>
        <v>Stromnetz-lokal 2019</v>
      </c>
      <c r="B112" s="267">
        <v>3.5273948382962737E-2</v>
      </c>
      <c r="C112" s="135"/>
      <c r="D112" s="135"/>
      <c r="E112" s="135"/>
      <c r="F112" s="135"/>
      <c r="G112" s="135"/>
    </row>
    <row r="113" spans="1:7" ht="15" x14ac:dyDescent="0.25">
      <c r="A113" s="132" t="str">
        <f t="shared" si="3"/>
        <v>Stromnetz-lokal 2020</v>
      </c>
      <c r="B113" s="267">
        <v>3.1129677012024414E-2</v>
      </c>
      <c r="C113" s="135"/>
      <c r="D113" s="135"/>
      <c r="E113" s="135"/>
      <c r="F113" s="135"/>
      <c r="G113" s="135"/>
    </row>
    <row r="114" spans="1:7" ht="15" x14ac:dyDescent="0.25">
      <c r="A114" s="132" t="str">
        <f t="shared" si="3"/>
        <v>Stromnetz-lokal 2021</v>
      </c>
      <c r="B114" s="267">
        <v>3.1492716682134644E-2</v>
      </c>
      <c r="C114" s="135"/>
      <c r="D114" s="135"/>
      <c r="E114" s="135"/>
      <c r="F114" s="135"/>
      <c r="G114" s="135"/>
    </row>
    <row r="115" spans="1:7" ht="15" x14ac:dyDescent="0.25">
      <c r="A115" s="132" t="str">
        <f t="shared" si="3"/>
        <v>Stromnetz-lokal 2022</v>
      </c>
      <c r="B115" s="267">
        <v>3.0827068669150772E-2</v>
      </c>
      <c r="C115" s="135"/>
      <c r="D115" s="135"/>
      <c r="E115" s="135"/>
      <c r="F115" s="135"/>
      <c r="G115" s="135"/>
    </row>
    <row r="116" spans="1:7" ht="15" x14ac:dyDescent="0.25">
      <c r="A116" s="132" t="str">
        <f t="shared" si="3"/>
        <v>Stromnetz-lokal 2023</v>
      </c>
      <c r="B116" s="267">
        <v>3.5478516423642609E-2</v>
      </c>
      <c r="C116" s="135"/>
      <c r="D116" s="135"/>
      <c r="E116" s="135"/>
      <c r="F116" s="135"/>
      <c r="G116" s="135"/>
    </row>
    <row r="117" spans="1:7" ht="15" x14ac:dyDescent="0.25">
      <c r="A117" s="132" t="str">
        <f t="shared" si="3"/>
        <v>Stromnetz-lokal 2024</v>
      </c>
      <c r="B117" s="267">
        <v>4.2514383590779539E-2</v>
      </c>
      <c r="C117" s="135"/>
      <c r="D117" s="135"/>
      <c r="E117" s="135"/>
      <c r="F117" s="135"/>
      <c r="G117" s="135"/>
    </row>
    <row r="118" spans="1:7" ht="15" x14ac:dyDescent="0.25">
      <c r="A118" s="132" t="str">
        <f t="shared" si="3"/>
        <v xml:space="preserve"> </v>
      </c>
      <c r="B118" s="135"/>
      <c r="C118" s="135"/>
      <c r="D118" s="135"/>
      <c r="E118" s="135"/>
      <c r="F118" s="135"/>
      <c r="G118" s="135"/>
    </row>
    <row r="119" spans="1:7" ht="15" x14ac:dyDescent="0.25">
      <c r="A119" s="132" t="str">
        <f t="shared" si="3"/>
        <v xml:space="preserve"> </v>
      </c>
      <c r="B119" s="135"/>
      <c r="C119" s="135"/>
      <c r="D119" s="135"/>
      <c r="E119" s="135"/>
      <c r="F119" s="135"/>
      <c r="G119" s="135"/>
    </row>
    <row r="120" spans="1:7" ht="15" x14ac:dyDescent="0.25">
      <c r="A120" s="132" t="str">
        <f t="shared" si="3"/>
        <v xml:space="preserve"> </v>
      </c>
      <c r="B120" s="135"/>
      <c r="C120" s="135"/>
      <c r="D120" s="135"/>
      <c r="E120" s="135"/>
      <c r="F120" s="135"/>
      <c r="G120" s="135"/>
    </row>
  </sheetData>
  <mergeCells count="22">
    <mergeCell ref="B18:G18"/>
    <mergeCell ref="B9:G9"/>
    <mergeCell ref="B3:G3"/>
    <mergeCell ref="B4:G4"/>
    <mergeCell ref="B5:G5"/>
    <mergeCell ref="B6:G6"/>
    <mergeCell ref="B8:G8"/>
    <mergeCell ref="B10:G10"/>
    <mergeCell ref="B11:G11"/>
    <mergeCell ref="B12:G12"/>
    <mergeCell ref="B14:G14"/>
    <mergeCell ref="B17:G17"/>
    <mergeCell ref="B13:G13"/>
    <mergeCell ref="B15:G15"/>
    <mergeCell ref="B16:G16"/>
    <mergeCell ref="B24:G24"/>
    <mergeCell ref="B25:G25"/>
    <mergeCell ref="B19:G19"/>
    <mergeCell ref="B20:G20"/>
    <mergeCell ref="B21:G21"/>
    <mergeCell ref="B22:G22"/>
    <mergeCell ref="B23:G23"/>
  </mergeCells>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15</vt:i4>
      </vt:variant>
    </vt:vector>
  </HeadingPairs>
  <TitlesOfParts>
    <vt:vector size="15" baseType="lpstr">
      <vt:lpstr>Einführung</vt:lpstr>
      <vt:lpstr>Information zu den Daten</vt:lpstr>
      <vt:lpstr>Hinweis zu KEA-KEV</vt:lpstr>
      <vt:lpstr>weitere Hinweise</vt:lpstr>
      <vt:lpstr>handy_figures</vt:lpstr>
      <vt:lpstr>Heizen (en) 2020</vt:lpstr>
      <vt:lpstr>Wärme-end 2020</vt:lpstr>
      <vt:lpstr>Strom-mix DE 2000-2024</vt:lpstr>
      <vt:lpstr>Strom-lokal DE 2000-2024</vt:lpstr>
      <vt:lpstr>Strom DE 2020</vt:lpstr>
      <vt:lpstr>Pkw DE Benzin-Diesel 2020</vt:lpstr>
      <vt:lpstr>Baustoffe 2020</vt:lpstr>
      <vt:lpstr>Kunststoffe 2020</vt:lpstr>
      <vt:lpstr>Metalle 2020</vt:lpstr>
      <vt:lpstr>Ernährung 2015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Uwe R. Fritsche</dc:creator>
  <cp:lastModifiedBy>Uwe R. Fritsche</cp:lastModifiedBy>
  <dcterms:created xsi:type="dcterms:W3CDTF">2008-03-27T15:01:15Z</dcterms:created>
  <dcterms:modified xsi:type="dcterms:W3CDTF">2026-02-25T13:26:43Z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-2110842114</vt:i4>
  </property>
  <property fmtid="{D5CDD505-2E9C-101B-9397-08002B2CF9AE}" pid="3" name="_NewReviewCycle">
    <vt:lpwstr/>
  </property>
  <property fmtid="{D5CDD505-2E9C-101B-9397-08002B2CF9AE}" pid="4" name="_EmailSubject">
    <vt:lpwstr>GEMIS-results</vt:lpwstr>
  </property>
  <property fmtid="{D5CDD505-2E9C-101B-9397-08002B2CF9AE}" pid="5" name="_AuthorEmail">
    <vt:lpwstr>U.Fritsche@oeko.de</vt:lpwstr>
  </property>
  <property fmtid="{D5CDD505-2E9C-101B-9397-08002B2CF9AE}" pid="6" name="_AuthorEmailDisplayName">
    <vt:lpwstr>Uwe R. Fritsche</vt:lpwstr>
  </property>
  <property fmtid="{D5CDD505-2E9C-101B-9397-08002B2CF9AE}" pid="7" name="_ReviewingToolsShownOnce">
    <vt:lpwstr/>
  </property>
</Properties>
</file>