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DieseArbeitsmappe" defaultThemeVersion="124226"/>
  <mc:AlternateContent xmlns:mc="http://schemas.openxmlformats.org/markup-compatibility/2006">
    <mc:Choice Requires="x15">
      <x15ac:absPath xmlns:x15ac="http://schemas.microsoft.com/office/spreadsheetml/2010/11/ac" url="D:\OneDrive - IINAS GmbH\GEMIS\data\results\"/>
    </mc:Choice>
  </mc:AlternateContent>
  <xr:revisionPtr revIDLastSave="0" documentId="13_ncr:1_{4B5AA0A9-6985-40A4-8646-FFF74943CD77}" xr6:coauthVersionLast="47" xr6:coauthVersionMax="47" xr10:uidLastSave="{00000000-0000-0000-0000-000000000000}"/>
  <bookViews>
    <workbookView xWindow="1560" yWindow="780" windowWidth="27195" windowHeight="15420" tabRatio="917" firstSheet="3" activeTab="7" xr2:uid="{00000000-000D-0000-FFFF-FFFF00000000}"/>
  </bookViews>
  <sheets>
    <sheet name="Einführung" sheetId="47" r:id="rId1"/>
    <sheet name="Information zu den Daten" sheetId="1" r:id="rId2"/>
    <sheet name="Hinweis zu KEA-KEV" sheetId="4" r:id="rId3"/>
    <sheet name="weitere Hinweise" sheetId="5" r:id="rId4"/>
    <sheet name="handy_figures" sheetId="46" r:id="rId5"/>
    <sheet name="Heizen (en) 2015" sheetId="48" r:id="rId6"/>
    <sheet name="Wärme-end 2015" sheetId="19" r:id="rId7"/>
    <sheet name="Strom DE 2010-2019" sheetId="49" r:id="rId8"/>
    <sheet name="Strom DE 2015" sheetId="22" r:id="rId9"/>
    <sheet name="Pkw DE Benzin-Diesel 2015" sheetId="52" r:id="rId10"/>
    <sheet name="Baustoffe 2015" sheetId="54" r:id="rId11"/>
    <sheet name="Ernährung 2015" sheetId="51" r:id="rId12"/>
    <sheet name="Kunststoffe 2015" sheetId="55" r:id="rId13"/>
    <sheet name="Metalle 2015" sheetId="53" r:id="rId14"/>
  </sheets>
  <definedNames>
    <definedName name="HTML_CodePage" hidden="1">1252</definedName>
    <definedName name="HTML_Control" localSheetId="10" hidden="1">{"'Verkehr-Personen'!$A$5:$J$26"}</definedName>
    <definedName name="HTML_Control" localSheetId="11" hidden="1">{"'Verkehr-Personen'!$A$5:$J$26"}</definedName>
    <definedName name="HTML_Control" localSheetId="4" hidden="1">{"'Verkehr-Personen'!$A$5:$J$26"}</definedName>
    <definedName name="HTML_Control" localSheetId="5" hidden="1">{"'Verkehr-Personen'!$A$5:$J$26"}</definedName>
    <definedName name="HTML_Control" localSheetId="12" hidden="1">{"'Verkehr-Personen'!$A$5:$J$26"}</definedName>
    <definedName name="HTML_Control" localSheetId="13" hidden="1">{"'Verkehr-Personen'!$A$5:$J$26"}</definedName>
    <definedName name="HTML_Control" hidden="1">{"'Verkehr-Personen'!$A$5:$J$26"}</definedName>
    <definedName name="HTML_Description" hidden="1">""</definedName>
    <definedName name="HTML_Email" hidden="1">""</definedName>
    <definedName name="HTML_Header" hidden="1">"Verkehr-Personen"</definedName>
    <definedName name="HTML_LastUpdate" hidden="1">"08-11-00"</definedName>
    <definedName name="HTML_LineAfter" hidden="1">FALSE</definedName>
    <definedName name="HTML_LineBefore" hidden="1">FALSE</definedName>
    <definedName name="HTML_Name" hidden="1">"Uwe R. Fritsche"</definedName>
    <definedName name="HTML_OBDlg2" hidden="1">TRUE</definedName>
    <definedName name="HTML_OBDlg4" hidden="1">TRUE</definedName>
    <definedName name="HTML_OS" hidden="1">0</definedName>
    <definedName name="HTML_PathFile" hidden="1">"D:\Archiv\G4-results Verkehr-P.htm"</definedName>
    <definedName name="HTML_Title" hidden="1">"G4-ergebnisse"</definedName>
    <definedName name="motorraf" localSheetId="10" hidden="1">{"'Verkehr-Personen'!$A$5:$J$26"}</definedName>
    <definedName name="motorraf" localSheetId="11" hidden="1">{"'Verkehr-Personen'!$A$5:$J$26"}</definedName>
    <definedName name="motorraf" localSheetId="4" hidden="1">{"'Verkehr-Personen'!$A$5:$J$26"}</definedName>
    <definedName name="motorraf" localSheetId="5" hidden="1">{"'Verkehr-Personen'!$A$5:$J$26"}</definedName>
    <definedName name="motorraf" localSheetId="12" hidden="1">{"'Verkehr-Personen'!$A$5:$J$26"}</definedName>
    <definedName name="motorraf" localSheetId="13" hidden="1">{"'Verkehr-Personen'!$A$5:$J$26"}</definedName>
    <definedName name="motorraf" hidden="1">{"'Verkehr-Personen'!$A$5:$J$26"}</definedName>
    <definedName name="t" localSheetId="10" hidden="1">{"'Verkehr-Personen'!$A$5:$J$26"}</definedName>
    <definedName name="t" localSheetId="11" hidden="1">{"'Verkehr-Personen'!$A$5:$J$26"}</definedName>
    <definedName name="t" localSheetId="4" hidden="1">{"'Verkehr-Personen'!$A$5:$J$26"}</definedName>
    <definedName name="t" localSheetId="5" hidden="1">{"'Verkehr-Personen'!$A$5:$J$26"}</definedName>
    <definedName name="t" localSheetId="12" hidden="1">{"'Verkehr-Personen'!$A$5:$J$26"}</definedName>
    <definedName name="t" localSheetId="13" hidden="1">{"'Verkehr-Personen'!$A$5:$J$26"}</definedName>
    <definedName name="t" hidden="1">{"'Verkehr-Personen'!$A$5:$J$26"}</definedName>
    <definedName name="Verkehr2" localSheetId="10" hidden="1">{"'Verkehr-Personen'!$A$5:$J$26"}</definedName>
    <definedName name="Verkehr2" localSheetId="11" hidden="1">{"'Verkehr-Personen'!$A$5:$J$26"}</definedName>
    <definedName name="Verkehr2" localSheetId="4" hidden="1">{"'Verkehr-Personen'!$A$5:$J$26"}</definedName>
    <definedName name="Verkehr2" localSheetId="5" hidden="1">{"'Verkehr-Personen'!$A$5:$J$26"}</definedName>
    <definedName name="Verkehr2" localSheetId="12" hidden="1">{"'Verkehr-Personen'!$A$5:$J$26"}</definedName>
    <definedName name="Verkehr2" localSheetId="13" hidden="1">{"'Verkehr-Personen'!$A$5:$J$26"}</definedName>
    <definedName name="Verkehr2" hidden="1">{"'Verkehr-Personen'!$A$5:$J$26"}</definedName>
    <definedName name="VerkehrPkwKlassen" localSheetId="10" hidden="1">{"'Verkehr-Personen'!$A$5:$J$26"}</definedName>
    <definedName name="VerkehrPkwKlassen" localSheetId="11" hidden="1">{"'Verkehr-Personen'!$A$5:$J$26"}</definedName>
    <definedName name="VerkehrPkwKlassen" localSheetId="4" hidden="1">{"'Verkehr-Personen'!$A$5:$J$26"}</definedName>
    <definedName name="VerkehrPkwKlassen" localSheetId="5" hidden="1">{"'Verkehr-Personen'!$A$5:$J$26"}</definedName>
    <definedName name="VerkehrPkwKlassen" localSheetId="12" hidden="1">{"'Verkehr-Personen'!$A$5:$J$26"}</definedName>
    <definedName name="VerkehrPkwKlassen" localSheetId="13" hidden="1">{"'Verkehr-Personen'!$A$5:$J$26"}</definedName>
    <definedName name="VerkehrPkwKlassen" hidden="1">{"'Verkehr-Personen'!$A$5:$J$26"}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0" i="55" l="1"/>
  <c r="A119" i="55"/>
  <c r="A118" i="55"/>
  <c r="A117" i="55"/>
  <c r="A116" i="55"/>
  <c r="A115" i="55"/>
  <c r="A114" i="55"/>
  <c r="A113" i="55"/>
  <c r="A107" i="55"/>
  <c r="A106" i="55"/>
  <c r="A105" i="55"/>
  <c r="A104" i="55"/>
  <c r="A103" i="55"/>
  <c r="A102" i="55"/>
  <c r="A101" i="55"/>
  <c r="A97" i="55"/>
  <c r="A96" i="55"/>
  <c r="A95" i="55"/>
  <c r="A94" i="55"/>
  <c r="A93" i="55"/>
  <c r="A92" i="55"/>
  <c r="A91" i="55"/>
  <c r="A90" i="55"/>
  <c r="A89" i="55"/>
  <c r="A84" i="55"/>
  <c r="A83" i="55"/>
  <c r="A82" i="55"/>
  <c r="A81" i="55"/>
  <c r="A80" i="55"/>
  <c r="A79" i="55"/>
  <c r="A78" i="55"/>
  <c r="A74" i="55"/>
  <c r="A73" i="55"/>
  <c r="A72" i="55"/>
  <c r="A71" i="55"/>
  <c r="A70" i="55"/>
  <c r="A69" i="55"/>
  <c r="A68" i="55"/>
  <c r="A67" i="55"/>
  <c r="A66" i="55"/>
  <c r="A61" i="55"/>
  <c r="A60" i="55"/>
  <c r="A59" i="55"/>
  <c r="A58" i="55"/>
  <c r="A57" i="55"/>
  <c r="A56" i="55"/>
  <c r="A55" i="55"/>
  <c r="A54" i="55"/>
  <c r="A51" i="55"/>
  <c r="A50" i="55"/>
  <c r="A49" i="55"/>
  <c r="A48" i="55"/>
  <c r="A47" i="55"/>
  <c r="A46" i="55"/>
  <c r="A45" i="55"/>
  <c r="A44" i="55"/>
  <c r="A43" i="55"/>
  <c r="A42" i="55"/>
  <c r="A38" i="55"/>
  <c r="A37" i="55"/>
  <c r="A36" i="55"/>
  <c r="A35" i="55"/>
  <c r="A34" i="55"/>
  <c r="A33" i="55"/>
  <c r="A32" i="55"/>
  <c r="A31" i="55"/>
  <c r="A1" i="55"/>
  <c r="A120" i="54"/>
  <c r="A119" i="54"/>
  <c r="A118" i="54"/>
  <c r="A117" i="54"/>
  <c r="A116" i="54"/>
  <c r="A115" i="54"/>
  <c r="A114" i="54"/>
  <c r="A108" i="54"/>
  <c r="A107" i="54"/>
  <c r="A106" i="54"/>
  <c r="A105" i="54"/>
  <c r="A104" i="54"/>
  <c r="A103" i="54"/>
  <c r="A102" i="54"/>
  <c r="A101" i="54"/>
  <c r="A97" i="54"/>
  <c r="A96" i="54"/>
  <c r="A95" i="54"/>
  <c r="A94" i="54"/>
  <c r="A93" i="54"/>
  <c r="A92" i="54"/>
  <c r="A91" i="54"/>
  <c r="A90" i="54"/>
  <c r="A89" i="54"/>
  <c r="A85" i="54"/>
  <c r="A84" i="54"/>
  <c r="A83" i="54"/>
  <c r="A82" i="54"/>
  <c r="A81" i="54"/>
  <c r="A80" i="54"/>
  <c r="A79" i="54"/>
  <c r="A78" i="54"/>
  <c r="A74" i="54"/>
  <c r="A73" i="54"/>
  <c r="A72" i="54"/>
  <c r="A71" i="54"/>
  <c r="A70" i="54"/>
  <c r="A69" i="54"/>
  <c r="A68" i="54"/>
  <c r="A67" i="54"/>
  <c r="A66" i="54"/>
  <c r="A62" i="54"/>
  <c r="A61" i="54"/>
  <c r="A60" i="54"/>
  <c r="A59" i="54"/>
  <c r="A58" i="54"/>
  <c r="A57" i="54"/>
  <c r="A56" i="54"/>
  <c r="A55" i="54"/>
  <c r="A54" i="54"/>
  <c r="A51" i="54"/>
  <c r="A50" i="54"/>
  <c r="A49" i="54"/>
  <c r="A48" i="54"/>
  <c r="A47" i="54"/>
  <c r="A46" i="54"/>
  <c r="A45" i="54"/>
  <c r="A44" i="54"/>
  <c r="A43" i="54"/>
  <c r="A42" i="54"/>
  <c r="A39" i="54"/>
  <c r="A38" i="54"/>
  <c r="A37" i="54"/>
  <c r="A36" i="54"/>
  <c r="A35" i="54"/>
  <c r="A34" i="54"/>
  <c r="A33" i="54"/>
  <c r="A32" i="54"/>
  <c r="A31" i="54"/>
  <c r="A1" i="54"/>
  <c r="A120" i="53" l="1"/>
  <c r="A119" i="53"/>
  <c r="A118" i="53"/>
  <c r="A117" i="53"/>
  <c r="A116" i="53"/>
  <c r="A115" i="53"/>
  <c r="A114" i="53"/>
  <c r="A113" i="53"/>
  <c r="A112" i="53"/>
  <c r="A111" i="53"/>
  <c r="A110" i="53"/>
  <c r="A109" i="53"/>
  <c r="A108" i="53"/>
  <c r="A107" i="53"/>
  <c r="A106" i="53"/>
  <c r="A105" i="53"/>
  <c r="A104" i="53"/>
  <c r="A103" i="53"/>
  <c r="A102" i="53"/>
  <c r="A101" i="53"/>
  <c r="A97" i="53"/>
  <c r="A96" i="53"/>
  <c r="A95" i="53"/>
  <c r="A94" i="53"/>
  <c r="A93" i="53"/>
  <c r="A92" i="53"/>
  <c r="A91" i="53"/>
  <c r="A90" i="53"/>
  <c r="A89" i="53"/>
  <c r="A88" i="53"/>
  <c r="A87" i="53"/>
  <c r="A86" i="53"/>
  <c r="A85" i="53"/>
  <c r="A84" i="53"/>
  <c r="A83" i="53"/>
  <c r="A82" i="53"/>
  <c r="A81" i="53"/>
  <c r="A80" i="53"/>
  <c r="A79" i="53"/>
  <c r="A78" i="53"/>
  <c r="A74" i="53"/>
  <c r="A73" i="53"/>
  <c r="A72" i="53"/>
  <c r="A71" i="53"/>
  <c r="A70" i="53"/>
  <c r="A69" i="53"/>
  <c r="A68" i="53"/>
  <c r="A67" i="53"/>
  <c r="A66" i="53"/>
  <c r="A65" i="53"/>
  <c r="A64" i="53"/>
  <c r="A63" i="53"/>
  <c r="A62" i="53"/>
  <c r="A61" i="53"/>
  <c r="A60" i="53"/>
  <c r="A59" i="53"/>
  <c r="A58" i="53"/>
  <c r="A57" i="53"/>
  <c r="A56" i="53"/>
  <c r="A55" i="53"/>
  <c r="A54" i="53"/>
  <c r="A51" i="53"/>
  <c r="A50" i="53"/>
  <c r="A49" i="53"/>
  <c r="A48" i="53"/>
  <c r="A47" i="53"/>
  <c r="A46" i="53"/>
  <c r="A45" i="53"/>
  <c r="A44" i="53"/>
  <c r="A43" i="53"/>
  <c r="A42" i="53"/>
  <c r="A41" i="53"/>
  <c r="A40" i="53"/>
  <c r="A39" i="53"/>
  <c r="A38" i="53"/>
  <c r="A37" i="53"/>
  <c r="A36" i="53"/>
  <c r="A35" i="53"/>
  <c r="A34" i="53"/>
  <c r="A33" i="53"/>
  <c r="A32" i="53"/>
  <c r="A31" i="53"/>
  <c r="A1" i="53"/>
  <c r="A120" i="52" l="1"/>
  <c r="A119" i="52"/>
  <c r="A118" i="52"/>
  <c r="A117" i="52"/>
  <c r="A116" i="52"/>
  <c r="A115" i="52"/>
  <c r="A114" i="52"/>
  <c r="A113" i="52"/>
  <c r="A112" i="52"/>
  <c r="A111" i="52"/>
  <c r="A110" i="52"/>
  <c r="A109" i="52"/>
  <c r="A108" i="52"/>
  <c r="A107" i="52"/>
  <c r="A106" i="52"/>
  <c r="A105" i="52"/>
  <c r="A104" i="52"/>
  <c r="A103" i="52"/>
  <c r="A102" i="52"/>
  <c r="A101" i="52"/>
  <c r="B100" i="52"/>
  <c r="A97" i="52"/>
  <c r="A96" i="52"/>
  <c r="A95" i="52"/>
  <c r="A94" i="52"/>
  <c r="A93" i="52"/>
  <c r="A92" i="52"/>
  <c r="A91" i="52"/>
  <c r="A90" i="52"/>
  <c r="A89" i="52"/>
  <c r="A88" i="52"/>
  <c r="A87" i="52"/>
  <c r="A86" i="52"/>
  <c r="A85" i="52"/>
  <c r="A84" i="52"/>
  <c r="A83" i="52"/>
  <c r="A82" i="52"/>
  <c r="A81" i="52"/>
  <c r="A80" i="52"/>
  <c r="A79" i="52"/>
  <c r="A78" i="52"/>
  <c r="A77" i="52"/>
  <c r="A74" i="52"/>
  <c r="A73" i="52"/>
  <c r="A72" i="52"/>
  <c r="A71" i="52"/>
  <c r="A70" i="52"/>
  <c r="A69" i="52"/>
  <c r="A68" i="52"/>
  <c r="A67" i="52"/>
  <c r="A66" i="52"/>
  <c r="A65" i="52"/>
  <c r="A64" i="52"/>
  <c r="A63" i="52"/>
  <c r="A62" i="52"/>
  <c r="A61" i="52"/>
  <c r="A60" i="52"/>
  <c r="A59" i="52"/>
  <c r="A58" i="52"/>
  <c r="A57" i="52"/>
  <c r="A56" i="52"/>
  <c r="A55" i="52"/>
  <c r="A54" i="52"/>
  <c r="A51" i="52"/>
  <c r="A50" i="52"/>
  <c r="A49" i="52"/>
  <c r="A48" i="52"/>
  <c r="A47" i="52"/>
  <c r="A46" i="52"/>
  <c r="A45" i="52"/>
  <c r="A44" i="52"/>
  <c r="A43" i="52"/>
  <c r="A42" i="52"/>
  <c r="A41" i="52"/>
  <c r="A40" i="52"/>
  <c r="A39" i="52"/>
  <c r="A38" i="52"/>
  <c r="A37" i="52"/>
  <c r="A36" i="52"/>
  <c r="A35" i="52"/>
  <c r="A34" i="52"/>
  <c r="A33" i="52"/>
  <c r="A32" i="52"/>
  <c r="A31" i="52"/>
  <c r="A1" i="52"/>
  <c r="H10" i="22" l="1"/>
  <c r="H11" i="22" s="1"/>
  <c r="H12" i="22" s="1"/>
  <c r="H13" i="22" s="1"/>
  <c r="H14" i="22" s="1"/>
  <c r="H15" i="22" s="1"/>
  <c r="H16" i="22" s="1"/>
  <c r="H17" i="22" s="1"/>
  <c r="H18" i="22" s="1"/>
  <c r="H19" i="22" s="1"/>
  <c r="H20" i="22" s="1"/>
  <c r="H21" i="22" s="1"/>
  <c r="H22" i="22" s="1"/>
  <c r="H23" i="22" s="1"/>
  <c r="H24" i="22" s="1"/>
  <c r="H25" i="22" s="1"/>
  <c r="H26" i="22" s="1"/>
  <c r="H27" i="22" s="1"/>
  <c r="H28" i="22" s="1"/>
  <c r="A118" i="49"/>
  <c r="A117" i="49"/>
  <c r="A108" i="49"/>
  <c r="A107" i="49"/>
  <c r="A95" i="49"/>
  <c r="A94" i="49"/>
  <c r="A85" i="49"/>
  <c r="A84" i="49"/>
  <c r="A72" i="49"/>
  <c r="A71" i="49"/>
  <c r="A62" i="49"/>
  <c r="A61" i="49"/>
  <c r="A49" i="49"/>
  <c r="A48" i="49"/>
  <c r="A39" i="49"/>
  <c r="A38" i="49"/>
  <c r="H10" i="46"/>
  <c r="H11" i="46" s="1"/>
  <c r="H12" i="46" s="1"/>
  <c r="H13" i="46" s="1"/>
  <c r="H14" i="46" s="1"/>
  <c r="H15" i="46" s="1"/>
  <c r="H16" i="46" s="1"/>
  <c r="H17" i="46" s="1"/>
  <c r="H18" i="46" s="1"/>
  <c r="H19" i="46" s="1"/>
  <c r="H20" i="46" s="1"/>
  <c r="A120" i="51" l="1"/>
  <c r="A119" i="51"/>
  <c r="A118" i="51"/>
  <c r="A117" i="51"/>
  <c r="A116" i="51"/>
  <c r="A115" i="51"/>
  <c r="A114" i="51"/>
  <c r="A113" i="51"/>
  <c r="A112" i="51"/>
  <c r="A111" i="51"/>
  <c r="A110" i="51"/>
  <c r="A109" i="51"/>
  <c r="A108" i="51"/>
  <c r="A107" i="51"/>
  <c r="A106" i="51"/>
  <c r="A105" i="51"/>
  <c r="A104" i="51"/>
  <c r="A103" i="51"/>
  <c r="A102" i="51"/>
  <c r="A101" i="51"/>
  <c r="A97" i="51"/>
  <c r="A96" i="51"/>
  <c r="A95" i="51"/>
  <c r="A94" i="51"/>
  <c r="A93" i="51"/>
  <c r="A92" i="51"/>
  <c r="A91" i="51"/>
  <c r="A90" i="51"/>
  <c r="A89" i="51"/>
  <c r="A88" i="51"/>
  <c r="A87" i="51"/>
  <c r="A86" i="51"/>
  <c r="A85" i="51"/>
  <c r="A84" i="51"/>
  <c r="A83" i="51"/>
  <c r="A82" i="51"/>
  <c r="A81" i="51"/>
  <c r="A80" i="51"/>
  <c r="A79" i="51"/>
  <c r="A78" i="51"/>
  <c r="A74" i="51"/>
  <c r="A73" i="51"/>
  <c r="A72" i="51"/>
  <c r="A71" i="51"/>
  <c r="A70" i="51"/>
  <c r="A69" i="51"/>
  <c r="A68" i="51"/>
  <c r="A67" i="51"/>
  <c r="A66" i="51"/>
  <c r="A65" i="51"/>
  <c r="A64" i="51"/>
  <c r="A63" i="51"/>
  <c r="A62" i="51"/>
  <c r="A61" i="51"/>
  <c r="A60" i="51"/>
  <c r="A59" i="51"/>
  <c r="A58" i="51"/>
  <c r="A57" i="51"/>
  <c r="A56" i="51"/>
  <c r="A55" i="51"/>
  <c r="A54" i="51"/>
  <c r="A51" i="51"/>
  <c r="A50" i="51"/>
  <c r="A49" i="51"/>
  <c r="A48" i="51"/>
  <c r="A47" i="51"/>
  <c r="A46" i="51"/>
  <c r="A45" i="51"/>
  <c r="A44" i="51"/>
  <c r="A43" i="51"/>
  <c r="A42" i="51"/>
  <c r="A41" i="51"/>
  <c r="A40" i="51"/>
  <c r="A39" i="51"/>
  <c r="A38" i="51"/>
  <c r="A37" i="51"/>
  <c r="A36" i="51"/>
  <c r="A35" i="51"/>
  <c r="A34" i="51"/>
  <c r="A33" i="51"/>
  <c r="A32" i="51"/>
  <c r="A31" i="51"/>
  <c r="A1" i="51"/>
  <c r="A51" i="19" l="1"/>
  <c r="A89" i="49" l="1"/>
  <c r="A88" i="49"/>
  <c r="A1" i="49"/>
  <c r="A1" i="22"/>
  <c r="A1" i="19"/>
  <c r="A1" i="48"/>
  <c r="A1" i="46"/>
  <c r="E1" i="1"/>
  <c r="D1" i="1"/>
  <c r="B1" i="1"/>
  <c r="A112" i="49"/>
  <c r="A111" i="49"/>
  <c r="A110" i="49"/>
  <c r="A87" i="49"/>
  <c r="A66" i="49"/>
  <c r="A65" i="49"/>
  <c r="A64" i="49"/>
  <c r="A43" i="49"/>
  <c r="A42" i="49"/>
  <c r="A41" i="49"/>
  <c r="A50" i="49"/>
  <c r="A36" i="49"/>
  <c r="A119" i="49"/>
  <c r="A120" i="49"/>
  <c r="A105" i="49"/>
  <c r="A96" i="49"/>
  <c r="A82" i="49"/>
  <c r="A59" i="49"/>
  <c r="A73" i="49"/>
  <c r="A104" i="22"/>
  <c r="A96" i="22"/>
  <c r="A95" i="22"/>
  <c r="A94" i="22"/>
  <c r="A93" i="22"/>
  <c r="A92" i="22"/>
  <c r="A91" i="22"/>
  <c r="A90" i="22"/>
  <c r="A89" i="22"/>
  <c r="A88" i="22"/>
  <c r="A87" i="22"/>
  <c r="A86" i="22"/>
  <c r="A85" i="22"/>
  <c r="A84" i="22"/>
  <c r="A83" i="22"/>
  <c r="A82" i="22"/>
  <c r="A81" i="22"/>
  <c r="A54" i="48"/>
  <c r="A54" i="19"/>
  <c r="A54" i="49"/>
  <c r="A31" i="48"/>
  <c r="A31" i="19"/>
  <c r="A31" i="22"/>
  <c r="A31" i="49"/>
  <c r="A116" i="49"/>
  <c r="A115" i="49"/>
  <c r="A114" i="49"/>
  <c r="A113" i="49"/>
  <c r="A109" i="49"/>
  <c r="A106" i="49"/>
  <c r="A104" i="49"/>
  <c r="A97" i="49"/>
  <c r="A93" i="49"/>
  <c r="A92" i="49"/>
  <c r="A91" i="49"/>
  <c r="A90" i="49"/>
  <c r="A86" i="49"/>
  <c r="A83" i="49"/>
  <c r="A81" i="49"/>
  <c r="A74" i="49"/>
  <c r="A70" i="49"/>
  <c r="A69" i="49"/>
  <c r="A68" i="49"/>
  <c r="A67" i="49"/>
  <c r="A63" i="49"/>
  <c r="A60" i="49"/>
  <c r="A58" i="49"/>
  <c r="A51" i="49"/>
  <c r="A47" i="49"/>
  <c r="A46" i="49"/>
  <c r="A45" i="49"/>
  <c r="A44" i="49"/>
  <c r="A40" i="49"/>
  <c r="A37" i="49"/>
  <c r="A35" i="49"/>
  <c r="A74" i="22"/>
  <c r="A58" i="22"/>
  <c r="A35" i="22"/>
  <c r="A51" i="22"/>
  <c r="A50" i="22"/>
  <c r="A49" i="22"/>
  <c r="A48" i="22"/>
  <c r="A47" i="22"/>
  <c r="A46" i="22"/>
  <c r="A45" i="22"/>
  <c r="A44" i="22"/>
  <c r="A43" i="22"/>
  <c r="A103" i="49"/>
  <c r="A102" i="49"/>
  <c r="A101" i="49"/>
  <c r="A80" i="49"/>
  <c r="A79" i="49"/>
  <c r="A78" i="49"/>
  <c r="A57" i="49"/>
  <c r="A56" i="49"/>
  <c r="A55" i="49"/>
  <c r="A34" i="49"/>
  <c r="A33" i="49"/>
  <c r="A32" i="49"/>
  <c r="A120" i="22"/>
  <c r="A119" i="22"/>
  <c r="A118" i="22"/>
  <c r="A117" i="22"/>
  <c r="A116" i="22"/>
  <c r="A115" i="22"/>
  <c r="A114" i="22"/>
  <c r="A113" i="22"/>
  <c r="A112" i="22"/>
  <c r="A111" i="22"/>
  <c r="A110" i="22"/>
  <c r="A109" i="22"/>
  <c r="A108" i="22"/>
  <c r="A107" i="22"/>
  <c r="A106" i="22"/>
  <c r="A105" i="22"/>
  <c r="A103" i="22"/>
  <c r="A102" i="22"/>
  <c r="A101" i="22"/>
  <c r="A97" i="22"/>
  <c r="A80" i="22"/>
  <c r="A79" i="22"/>
  <c r="A78" i="22"/>
  <c r="A73" i="22"/>
  <c r="A72" i="22"/>
  <c r="A71" i="22"/>
  <c r="A70" i="22"/>
  <c r="A69" i="22"/>
  <c r="A68" i="22"/>
  <c r="A67" i="22"/>
  <c r="A66" i="22"/>
  <c r="A65" i="22"/>
  <c r="A64" i="22"/>
  <c r="A63" i="22"/>
  <c r="A62" i="22"/>
  <c r="A61" i="22"/>
  <c r="A60" i="22"/>
  <c r="A59" i="22"/>
  <c r="A57" i="22"/>
  <c r="A56" i="22"/>
  <c r="A55" i="22"/>
  <c r="A42" i="22"/>
  <c r="A41" i="22"/>
  <c r="A40" i="22"/>
  <c r="A39" i="22"/>
  <c r="A38" i="22"/>
  <c r="A37" i="22"/>
  <c r="A36" i="22"/>
  <c r="A34" i="22"/>
  <c r="A33" i="22"/>
  <c r="A32" i="22"/>
  <c r="A120" i="19"/>
  <c r="A119" i="19"/>
  <c r="A118" i="19"/>
  <c r="A117" i="19"/>
  <c r="A116" i="19"/>
  <c r="A115" i="19"/>
  <c r="A114" i="19"/>
  <c r="A113" i="19"/>
  <c r="A112" i="19"/>
  <c r="A111" i="19"/>
  <c r="A110" i="19"/>
  <c r="A109" i="19"/>
  <c r="A108" i="19"/>
  <c r="A107" i="19"/>
  <c r="A106" i="19"/>
  <c r="A105" i="19"/>
  <c r="A104" i="19"/>
  <c r="A103" i="19"/>
  <c r="A102" i="19"/>
  <c r="A101" i="19"/>
  <c r="A97" i="19"/>
  <c r="A96" i="19"/>
  <c r="A95" i="19"/>
  <c r="A94" i="19"/>
  <c r="A93" i="19"/>
  <c r="A92" i="19"/>
  <c r="A91" i="19"/>
  <c r="A90" i="19"/>
  <c r="A89" i="19"/>
  <c r="A88" i="19"/>
  <c r="A87" i="19"/>
  <c r="A86" i="19"/>
  <c r="A85" i="19"/>
  <c r="A84" i="19"/>
  <c r="A83" i="19"/>
  <c r="A82" i="19"/>
  <c r="A81" i="19"/>
  <c r="A80" i="19"/>
  <c r="A79" i="19"/>
  <c r="A78" i="19"/>
  <c r="A74" i="19"/>
  <c r="A73" i="19"/>
  <c r="A72" i="19"/>
  <c r="A71" i="19"/>
  <c r="A70" i="19"/>
  <c r="A69" i="19"/>
  <c r="A68" i="19"/>
  <c r="A67" i="19"/>
  <c r="A66" i="19"/>
  <c r="A65" i="19"/>
  <c r="A64" i="19"/>
  <c r="A63" i="19"/>
  <c r="A62" i="19"/>
  <c r="A61" i="19"/>
  <c r="A60" i="19"/>
  <c r="A59" i="19"/>
  <c r="A58" i="19"/>
  <c r="A57" i="19"/>
  <c r="A56" i="19"/>
  <c r="A55" i="19"/>
  <c r="A50" i="19"/>
  <c r="A49" i="19"/>
  <c r="A48" i="19"/>
  <c r="A47" i="19"/>
  <c r="A46" i="19"/>
  <c r="A45" i="19"/>
  <c r="A44" i="19"/>
  <c r="A43" i="19"/>
  <c r="A42" i="19"/>
  <c r="A41" i="19"/>
  <c r="A40" i="19"/>
  <c r="A39" i="19"/>
  <c r="A38" i="19"/>
  <c r="A37" i="19"/>
  <c r="A36" i="19"/>
  <c r="A35" i="19"/>
  <c r="A34" i="19"/>
  <c r="A33" i="19"/>
  <c r="A32" i="19"/>
  <c r="A120" i="48"/>
  <c r="A119" i="48"/>
  <c r="A118" i="48"/>
  <c r="A117" i="48"/>
  <c r="A116" i="48"/>
  <c r="A115" i="48"/>
  <c r="A114" i="48"/>
  <c r="A113" i="48"/>
  <c r="A112" i="48"/>
  <c r="A111" i="48"/>
  <c r="A110" i="48"/>
  <c r="A109" i="48"/>
  <c r="A108" i="48"/>
  <c r="A107" i="48"/>
  <c r="A106" i="48"/>
  <c r="A105" i="48"/>
  <c r="A104" i="48"/>
  <c r="A103" i="48"/>
  <c r="A102" i="48"/>
  <c r="A101" i="48"/>
  <c r="A97" i="48"/>
  <c r="A96" i="48"/>
  <c r="A95" i="48"/>
  <c r="A94" i="48"/>
  <c r="A93" i="48"/>
  <c r="A92" i="48"/>
  <c r="A91" i="48"/>
  <c r="A90" i="48"/>
  <c r="A89" i="48"/>
  <c r="A88" i="48"/>
  <c r="A87" i="48"/>
  <c r="A86" i="48"/>
  <c r="A85" i="48"/>
  <c r="A84" i="48"/>
  <c r="A83" i="48"/>
  <c r="A82" i="48"/>
  <c r="A81" i="48"/>
  <c r="A80" i="48"/>
  <c r="A79" i="48"/>
  <c r="A78" i="48"/>
  <c r="A74" i="48"/>
  <c r="A73" i="48"/>
  <c r="A72" i="48"/>
  <c r="A71" i="48"/>
  <c r="A70" i="48"/>
  <c r="A69" i="48"/>
  <c r="A68" i="48"/>
  <c r="A67" i="48"/>
  <c r="A66" i="48"/>
  <c r="A65" i="48"/>
  <c r="A64" i="48"/>
  <c r="A63" i="48"/>
  <c r="A62" i="48"/>
  <c r="A61" i="48"/>
  <c r="A60" i="48"/>
  <c r="A59" i="48"/>
  <c r="A58" i="48"/>
  <c r="A57" i="48"/>
  <c r="A56" i="48"/>
  <c r="A55" i="48"/>
  <c r="A51" i="48"/>
  <c r="A50" i="48"/>
  <c r="A49" i="48"/>
  <c r="A48" i="48"/>
  <c r="A47" i="48"/>
  <c r="A46" i="48"/>
  <c r="A45" i="48"/>
  <c r="A44" i="48"/>
  <c r="A43" i="48"/>
  <c r="A42" i="48"/>
  <c r="A41" i="48"/>
  <c r="A40" i="48"/>
  <c r="A39" i="48"/>
  <c r="A38" i="48"/>
  <c r="A37" i="48"/>
  <c r="A36" i="48"/>
  <c r="A35" i="48"/>
  <c r="A34" i="48"/>
  <c r="A33" i="48"/>
  <c r="A32" i="48"/>
  <c r="A41" i="46"/>
  <c r="A40" i="46"/>
  <c r="A39" i="46"/>
  <c r="A38" i="46"/>
  <c r="A37" i="46"/>
  <c r="A36" i="46"/>
  <c r="A35" i="46"/>
  <c r="A34" i="46"/>
  <c r="A33" i="46"/>
  <c r="A32" i="46"/>
  <c r="A120" i="46"/>
  <c r="A119" i="46"/>
  <c r="A118" i="46"/>
  <c r="A117" i="46"/>
  <c r="A116" i="46"/>
  <c r="A115" i="46"/>
  <c r="A114" i="46"/>
  <c r="A113" i="46"/>
  <c r="A112" i="46"/>
  <c r="A111" i="46"/>
  <c r="A110" i="46"/>
  <c r="A109" i="46"/>
  <c r="A108" i="46"/>
  <c r="A107" i="46"/>
  <c r="A106" i="46"/>
  <c r="A105" i="46"/>
  <c r="A104" i="46"/>
  <c r="A103" i="46"/>
  <c r="A102" i="46"/>
  <c r="A101" i="46"/>
  <c r="A97" i="46"/>
  <c r="A96" i="46"/>
  <c r="A95" i="46"/>
  <c r="A94" i="46"/>
  <c r="A93" i="46"/>
  <c r="A92" i="46"/>
  <c r="A91" i="46"/>
  <c r="A90" i="46"/>
  <c r="A89" i="46"/>
  <c r="A88" i="46"/>
  <c r="A87" i="46"/>
  <c r="A86" i="46"/>
  <c r="A85" i="46"/>
  <c r="A84" i="46"/>
  <c r="A83" i="46"/>
  <c r="A82" i="46"/>
  <c r="A81" i="46"/>
  <c r="A80" i="46"/>
  <c r="A79" i="46"/>
  <c r="A78" i="46"/>
  <c r="A74" i="46"/>
  <c r="A73" i="46"/>
  <c r="A72" i="46"/>
  <c r="A71" i="46"/>
  <c r="A70" i="46"/>
  <c r="A69" i="46"/>
  <c r="A68" i="46"/>
  <c r="A67" i="46"/>
  <c r="A66" i="46"/>
  <c r="A65" i="46"/>
  <c r="A64" i="46"/>
  <c r="A63" i="46"/>
  <c r="A62" i="46"/>
  <c r="A61" i="46"/>
  <c r="A60" i="46"/>
  <c r="A59" i="46"/>
  <c r="A58" i="46"/>
  <c r="A57" i="46"/>
  <c r="A56" i="46"/>
  <c r="A55" i="46"/>
  <c r="A51" i="46"/>
  <c r="A50" i="46"/>
  <c r="A49" i="46"/>
  <c r="A48" i="46"/>
  <c r="A47" i="46"/>
  <c r="A46" i="46"/>
  <c r="A45" i="46"/>
  <c r="A44" i="46"/>
  <c r="A43" i="46"/>
  <c r="A42" i="46"/>
</calcChain>
</file>

<file path=xl/sharedStrings.xml><?xml version="1.0" encoding="utf-8"?>
<sst xmlns="http://schemas.openxmlformats.org/spreadsheetml/2006/main" count="784" uniqueCount="408">
  <si>
    <t>relevanten Lebenswegabschnitte gegeben ist, daher sind sie hier nicht aufgeführt (aber in GEMIS enthalten).</t>
  </si>
  <si>
    <t>inputbezogene Wärmebereitstellung durch industriellen Steinkohle-Kessel mit Wirbelschichtfeuerung</t>
  </si>
  <si>
    <t xml:space="preserve">großes Steinkohle-Kraftwerk für Importsteinkohle-Mix, frei Netzeinspeisung </t>
  </si>
  <si>
    <t xml:space="preserve">großes Erdgas-Kraftwerk mit Gas- und Dampfturbine (Kombiblock), frei Netzeinspeisung </t>
  </si>
  <si>
    <t>Erdgas-Blockheizkraftwerk mit 50 kW elektrisch, energiebezogen alloziert (nur Effekte für KWK-Strom)</t>
  </si>
  <si>
    <t>Erdgas-Blockheizkraftwerk mit 500 kW elektrisch, energiebezogen alloziert (nur Effekte für KWK-Strom)</t>
  </si>
  <si>
    <t>Erdgas-GuD-Heizkraftwerk mit 100 MW elektrisch, energiebezogen alloziert (nur Effekte für KWK-Strom)</t>
  </si>
  <si>
    <t>großes Laufwasser-Kraftwerk in Deutschland</t>
  </si>
  <si>
    <t>monokristallines Photovoltaik-Modul mit Rahmen und Wechselrichter, aber ohne Netzanbindung</t>
  </si>
  <si>
    <t>polykristallines Photovoltaik-Modul mit Rahmen und Wechselrichter, aber ohne Netzanbindung</t>
  </si>
  <si>
    <t>geothermisches Kraftwerk mit Organic Rankine Cycle (nur Strombereitstellung)</t>
  </si>
  <si>
    <t>Gasmotor mit 1 MW elektrisch für Deponiegas, ohne Wärmenutzung</t>
  </si>
  <si>
    <t>Klärgas-Blockheizkraftwerk mit 200 kW elektrisch, energiebezogen alloziert (nur Effekte für KWK-Strom)</t>
  </si>
  <si>
    <t>Biogas (aus Gülle) Blockheizkraftwerk mit 500 kW elektrisch, energiebezogen alloziert (nur Effekte für KWK-Strom)</t>
  </si>
  <si>
    <t>Altholz-Kraftwerk (Dampfturbine) mit 20 MW elektrisch ohne Wärmenutzung</t>
  </si>
  <si>
    <t>großer onshore-Windkraft-Park (10 x 1,8 MW elektrisch), ohne Netzanbindung</t>
  </si>
  <si>
    <t>Biogas (aus Mais, ohne LUC) BHKW mit 500 kW el., energiebezogen alloziert (nur Effekte für KWK-Strom)</t>
  </si>
  <si>
    <t>Rapsöl (ohne LUC) Dieselmotor-BHKW mit 1 MW el., energiebezogen alloziert (nur Effekte für KWK-Strom)</t>
  </si>
  <si>
    <t>Holz-Scheit je kg</t>
  </si>
  <si>
    <t>Holz-Pellets je kg</t>
  </si>
  <si>
    <t>Fernwärme-mix je kWh</t>
  </si>
  <si>
    <t>Stromnetz-lokal je kWh</t>
  </si>
  <si>
    <t>Atomkraftwerk (AKW)</t>
  </si>
  <si>
    <t>nichterneuerbar noch erneuerbar sind.</t>
  </si>
  <si>
    <t>Der KEV ist somit i.d.R. geringer als der KEA, wobei dies insbesondere erneuerbare Energien betrifft.</t>
  </si>
  <si>
    <t>den Heizsystemen die Bereitstellung von Öl, Gas, Kohle, Strom usw. sowie deren Nutzung im Heizsystem.</t>
  </si>
  <si>
    <t>Sie enthalten auch die Herstellung der jeweiligen Nutzungssysteme (Heizungen, Kraftwerke, Pkw/Lkw usw.).</t>
  </si>
  <si>
    <t>Das GEMIS-Programm inkl. Datenbank erhalten Sie kostenlos im Internet unter</t>
  </si>
  <si>
    <t>http://www.gemis.de</t>
  </si>
  <si>
    <t>Dort sind auch weitere Informationen zu Anwendungen, Hilfe, Touren usw. verfügbar.</t>
  </si>
  <si>
    <t>http://www.probas.umweltbundesamt.de/</t>
  </si>
  <si>
    <t>GEMIS-Szenario-Name:</t>
  </si>
  <si>
    <t>Kommentar:</t>
  </si>
  <si>
    <t>Systemgrenzen:</t>
  </si>
  <si>
    <t>Gesamter Lebenszyklus inkl. Transporte + Materialvorleistung, ohne Entsorgung</t>
  </si>
  <si>
    <t>Szenario-Option</t>
  </si>
  <si>
    <t>Erläuterung bzw. Kommentar</t>
  </si>
  <si>
    <t>Zeitbezug</t>
  </si>
  <si>
    <t>Luftschadstoffe</t>
  </si>
  <si>
    <r>
      <t>SO</t>
    </r>
    <r>
      <rPr>
        <b/>
        <vertAlign val="subscript"/>
        <sz val="10"/>
        <rFont val="Arial"/>
        <family val="2"/>
      </rPr>
      <t>2</t>
    </r>
    <r>
      <rPr>
        <b/>
        <sz val="10"/>
        <rFont val="Arial"/>
        <family val="2"/>
      </rPr>
      <t>-</t>
    </r>
  </si>
  <si>
    <t>Äquivalent</t>
  </si>
  <si>
    <r>
      <t>SO</t>
    </r>
    <r>
      <rPr>
        <b/>
        <vertAlign val="subscript"/>
        <sz val="10"/>
        <rFont val="Arial"/>
        <family val="2"/>
      </rPr>
      <t>2</t>
    </r>
  </si>
  <si>
    <r>
      <t>NO</t>
    </r>
    <r>
      <rPr>
        <b/>
        <vertAlign val="subscript"/>
        <sz val="10"/>
        <rFont val="Arial"/>
        <family val="2"/>
      </rPr>
      <t>x</t>
    </r>
  </si>
  <si>
    <t>Staub</t>
  </si>
  <si>
    <t>Treibhausgase</t>
  </si>
  <si>
    <r>
      <t>CO</t>
    </r>
    <r>
      <rPr>
        <b/>
        <vertAlign val="subscript"/>
        <sz val="10"/>
        <rFont val="Arial"/>
        <family val="2"/>
      </rPr>
      <t>2</t>
    </r>
    <r>
      <rPr>
        <b/>
        <sz val="10"/>
        <rFont val="Arial"/>
        <family val="2"/>
      </rPr>
      <t>-</t>
    </r>
  </si>
  <si>
    <r>
      <t>CO</t>
    </r>
    <r>
      <rPr>
        <b/>
        <vertAlign val="subscript"/>
        <sz val="10"/>
        <rFont val="Arial"/>
        <family val="2"/>
      </rPr>
      <t>2</t>
    </r>
  </si>
  <si>
    <r>
      <t>CH</t>
    </r>
    <r>
      <rPr>
        <b/>
        <vertAlign val="subscript"/>
        <sz val="10"/>
        <rFont val="Arial"/>
        <family val="2"/>
      </rPr>
      <t>4</t>
    </r>
  </si>
  <si>
    <r>
      <t>N</t>
    </r>
    <r>
      <rPr>
        <b/>
        <vertAlign val="subscript"/>
        <sz val="10"/>
        <rFont val="Arial"/>
        <family val="2"/>
      </rPr>
      <t>2</t>
    </r>
    <r>
      <rPr>
        <b/>
        <sz val="10"/>
        <rFont val="Arial"/>
        <family val="2"/>
      </rPr>
      <t>O</t>
    </r>
  </si>
  <si>
    <t>Kumulierter Energie-Verbrauch (KEV)</t>
  </si>
  <si>
    <t>KEV nicht-</t>
  </si>
  <si>
    <t>KEV</t>
  </si>
  <si>
    <t>KEV Summe</t>
  </si>
  <si>
    <t>erneuerbar</t>
  </si>
  <si>
    <t>Flächeninanspruchnahme</t>
  </si>
  <si>
    <t xml:space="preserve">Option </t>
  </si>
  <si>
    <t>Heizöl je Liter</t>
  </si>
  <si>
    <t>Holz-Pellets</t>
  </si>
  <si>
    <t>Dieses Szenario stellte einige hlilfreiche und praktische Kenndaten für ausgewählte Brenn- und Kraftstoffe sowie Energieträger bereit, die auf typische Einheiten bezogen sind und dabei stets die vollständige Umwandlung der Energieträger annehmen.</t>
  </si>
  <si>
    <t xml:space="preserve">sowie zugehörige Transporte und Materialaufwendungen, die auf die jeweiligen Prozessoutputs über die Lebensdauer </t>
  </si>
  <si>
    <t>gemittelt umgerechnet werden.</t>
  </si>
  <si>
    <t>Mit diesen Vorbemerkungen wünschen wir eine produktive Nutzung der ausgewählten Ergebnisse und hoffen, dass</t>
  </si>
  <si>
    <t>die Daten für Sie nützlich sind.</t>
  </si>
  <si>
    <t>Zögern Sie nicht, uns über etwaige Fehler zu informieren oder Hinweise auf fehlende oder gewünschte Daten zu geben.</t>
  </si>
  <si>
    <t>GEMIS wird kontinuierlich weiterentwickelt und gepflegt.</t>
  </si>
  <si>
    <t>g</t>
  </si>
  <si>
    <t xml:space="preserve"> </t>
  </si>
  <si>
    <t>kg</t>
  </si>
  <si>
    <r>
      <t>Option [TJ</t>
    </r>
    <r>
      <rPr>
        <b/>
        <vertAlign val="subscript"/>
        <sz val="10"/>
        <rFont val="Arial"/>
        <family val="2"/>
      </rPr>
      <t>primär</t>
    </r>
    <r>
      <rPr>
        <b/>
        <sz val="10"/>
        <rFont val="Arial"/>
        <family val="2"/>
      </rPr>
      <t>/TJ]</t>
    </r>
  </si>
  <si>
    <t>[m²/TJ]</t>
  </si>
  <si>
    <t>Option [g/kWh]</t>
  </si>
  <si>
    <r>
      <t>Option [kWh</t>
    </r>
    <r>
      <rPr>
        <b/>
        <vertAlign val="subscript"/>
        <sz val="10"/>
        <rFont val="Arial"/>
        <family val="2"/>
      </rPr>
      <t>primär</t>
    </r>
    <r>
      <rPr>
        <b/>
        <sz val="10"/>
        <rFont val="Arial"/>
        <family val="2"/>
      </rPr>
      <t>/kWh]</t>
    </r>
  </si>
  <si>
    <t>[m²/kWh]</t>
  </si>
  <si>
    <t xml:space="preserve">Carbon Footprints und die betriebliche bzw. kommunale/regionale Umwelt- oder Klimaberichterstattung. </t>
  </si>
  <si>
    <t xml:space="preserve">deren Darstellung in der vorliegenden Excel-Datei jedoch verzichtet wurde. Bei Interesse können Sie diese jederzeit </t>
  </si>
  <si>
    <t>direkt mit dem GEMIS-Programm selbst bilanzieren und dabei die entsprechenden Randbedingungen einstellen.</t>
  </si>
  <si>
    <t xml:space="preserve">werden hier nicht dargestellt. Insoweit verweisen wir auf das Modell, mit dem auch eine Dokumentation der </t>
  </si>
  <si>
    <t>Rechenmethodik geliefert wird (ebenfalls auf der GEMIS-website verfügbar).</t>
  </si>
  <si>
    <t xml:space="preserve">Die Datenblätter "Vorketten…" enthalten den Bereitstellungsaufwand für die Endenergieträger, inklusive des Herstellungsaufwands </t>
  </si>
  <si>
    <t xml:space="preserve">wie auch die kumulierten Emissionen (inkl. Vorkette) sowie alle Kenndaten über eine Datenbankschnittstelle </t>
  </si>
  <si>
    <t>Scheitholz (Schwach- und Waldrestholz) frei Haus, je kg verbrannt</t>
  </si>
  <si>
    <t>Holz-Pellets (aus Sägespäne) frei Haus, je kg verbrannt</t>
  </si>
  <si>
    <t>Heizöl frei Haus, je Liter verbrannt</t>
  </si>
  <si>
    <t>Elektro-Nachtspeicher-Heizung, Strom aus Kraftwerkmix</t>
  </si>
  <si>
    <t>Elektro-Wärmepumpe, Wärmequelle Umgebungsluft, Strom aus Kraftwerksmix</t>
  </si>
  <si>
    <t>Elektro-Wärmepumpe, Wärmequelle Boden, Strom aus Kraftwerksmix</t>
  </si>
  <si>
    <t>Elektro-Wärmepumpe, Wärmequelle Grundwasser, Strom aus Kraftwerksmix</t>
  </si>
  <si>
    <t>Mix von Fernwärme aus Heizkraft- und Heizwerken inkl. Fernwärmenetz, Leitungsverlusten + Pumpstrom</t>
  </si>
  <si>
    <r>
      <t xml:space="preserve">Szenario für Heiz- und Prozesswärmesysteme, </t>
    </r>
    <r>
      <rPr>
        <b/>
        <sz val="10"/>
        <color indexed="10"/>
        <rFont val="Arial"/>
        <family val="2"/>
      </rPr>
      <t xml:space="preserve">endenergiebezogen </t>
    </r>
    <r>
      <rPr>
        <b/>
        <sz val="10"/>
        <rFont val="Arial"/>
        <family val="2"/>
      </rPr>
      <t>-</t>
    </r>
    <r>
      <rPr>
        <sz val="10"/>
        <rFont val="Arial"/>
        <family val="2"/>
      </rPr>
      <t xml:space="preserve"> hier wurden alle Heiz- und Prozesswärmelieferanten </t>
    </r>
    <r>
      <rPr>
        <b/>
        <sz val="10"/>
        <rFont val="Arial"/>
        <family val="2"/>
      </rPr>
      <t>definitorisch mit 100% Nutzungsgrad</t>
    </r>
    <r>
      <rPr>
        <sz val="10"/>
        <rFont val="Arial"/>
        <family val="2"/>
      </rPr>
      <t xml:space="preserve"> angesetzt, um die Emissionen usw. auf den </t>
    </r>
    <r>
      <rPr>
        <b/>
        <sz val="10"/>
        <color indexed="10"/>
        <rFont val="Arial"/>
        <family val="2"/>
      </rPr>
      <t>Endenergieeinsatz</t>
    </r>
    <r>
      <rPr>
        <b/>
        <sz val="10"/>
        <rFont val="Arial"/>
        <family val="2"/>
      </rPr>
      <t xml:space="preserve"> </t>
    </r>
    <r>
      <rPr>
        <sz val="10"/>
        <rFont val="Arial"/>
        <family val="2"/>
      </rPr>
      <t xml:space="preserve">zu beziehen. Neben Heizsystemen sind auch Kessel für Fernwärme (Gas, Öl) sowie industrielle Prozesswärmekessel für Gas, Öl und Kohle enthalten. Mit den Ergebnissen kann </t>
    </r>
    <r>
      <rPr>
        <b/>
        <sz val="10"/>
        <rFont val="Arial"/>
        <family val="2"/>
      </rPr>
      <t xml:space="preserve">unmittelbar mit </t>
    </r>
    <r>
      <rPr>
        <b/>
        <sz val="10"/>
        <color indexed="10"/>
        <rFont val="Arial"/>
        <family val="2"/>
      </rPr>
      <t>endenergiebezogenen</t>
    </r>
    <r>
      <rPr>
        <b/>
        <sz val="10"/>
        <rFont val="Arial"/>
        <family val="2"/>
      </rPr>
      <t xml:space="preserve"> (z.B. statistischen) Daten zum Energiebedarf</t>
    </r>
    <r>
      <rPr>
        <sz val="10"/>
        <rFont val="Arial"/>
        <family val="2"/>
      </rPr>
      <t xml:space="preserve"> weitergerechnet werden.</t>
    </r>
  </si>
  <si>
    <t>Nahwärme aus Biogas-BHKW (85% Mais, 15% Gülle) und Gaskessel inkl. Wärmenetz, Leitungsverlusten und Pumpstrom</t>
  </si>
  <si>
    <t>Hinweis zu den KEV-Werten (früher KEA):</t>
  </si>
  <si>
    <t xml:space="preserve">Beispiele: </t>
  </si>
  <si>
    <t>Option</t>
  </si>
  <si>
    <t>Kommentar</t>
  </si>
  <si>
    <t>Wärmebereitstellung, je kWh Nutzwärme</t>
  </si>
  <si>
    <t>kWh</t>
  </si>
  <si>
    <t>Heizöl</t>
  </si>
  <si>
    <t>Erdgas</t>
  </si>
  <si>
    <t>Zentralheizung für Erdgas</t>
  </si>
  <si>
    <t>Brennwert-Zentralheizung für Erdgas</t>
  </si>
  <si>
    <t>Elektro-WP-Luft (mix)</t>
  </si>
  <si>
    <t>Elektro-WP-Boden (mix)</t>
  </si>
  <si>
    <t>Elektro-WP-Wasser (mix)</t>
  </si>
  <si>
    <t>Fernwärme-mix</t>
  </si>
  <si>
    <r>
      <t>Wärme</t>
    </r>
    <r>
      <rPr>
        <b/>
        <sz val="12"/>
        <rFont val="Arial"/>
        <family val="2"/>
      </rPr>
      <t>bereitstellung,</t>
    </r>
    <r>
      <rPr>
        <b/>
        <sz val="12"/>
        <color indexed="10"/>
        <rFont val="Arial"/>
        <family val="2"/>
      </rPr>
      <t xml:space="preserve"> </t>
    </r>
    <r>
      <rPr>
        <b/>
        <sz val="12"/>
        <rFont val="Arial"/>
        <family val="2"/>
      </rPr>
      <t xml:space="preserve">je kWh </t>
    </r>
    <r>
      <rPr>
        <b/>
        <u/>
        <sz val="12"/>
        <color indexed="10"/>
        <rFont val="Arial"/>
        <family val="2"/>
      </rPr>
      <t>End</t>
    </r>
    <r>
      <rPr>
        <b/>
        <sz val="12"/>
        <rFont val="Arial"/>
        <family val="2"/>
      </rPr>
      <t>energie (</t>
    </r>
    <r>
      <rPr>
        <b/>
        <u/>
        <sz val="12"/>
        <color indexed="10"/>
        <rFont val="Arial"/>
        <family val="2"/>
      </rPr>
      <t>input</t>
    </r>
    <r>
      <rPr>
        <b/>
        <sz val="12"/>
        <rFont val="Arial"/>
        <family val="2"/>
      </rPr>
      <t>bezogen!)</t>
    </r>
  </si>
  <si>
    <t>inputbezogene Wärmebereitstellung durch industriellen Gas-Kessel</t>
  </si>
  <si>
    <t>inputbezogene Wärmebereitstellung durch industriellen, mit leichtem Heizöl befeuerten Kessel</t>
  </si>
  <si>
    <t>inputbezogene Wärmebereitstellung durch industriellen, mit schwerem Heizöl befeuerten Kessel</t>
  </si>
  <si>
    <t>Strombereitstellung, je kWh Strom</t>
  </si>
  <si>
    <r>
      <t xml:space="preserve">hier für inputpezogene Betrachtung, d.h. </t>
    </r>
    <r>
      <rPr>
        <b/>
        <sz val="10"/>
        <color indexed="10"/>
        <rFont val="Arial"/>
        <family val="2"/>
      </rPr>
      <t>definitorischer</t>
    </r>
    <r>
      <rPr>
        <b/>
        <sz val="10"/>
        <rFont val="Arial"/>
        <family val="2"/>
      </rPr>
      <t xml:space="preserve"> Nutzungsgrad = 100%</t>
    </r>
  </si>
  <si>
    <r>
      <t xml:space="preserve">KWK-Systeme für </t>
    </r>
    <r>
      <rPr>
        <b/>
        <u/>
        <sz val="10"/>
        <color indexed="10"/>
        <rFont val="Arial"/>
        <family val="2"/>
      </rPr>
      <t>energiebezogene Allokation</t>
    </r>
    <r>
      <rPr>
        <b/>
        <u/>
        <sz val="10"/>
        <rFont val="Arial"/>
        <family val="2"/>
      </rPr>
      <t xml:space="preserve"> zwischen Strom und Wärme</t>
    </r>
  </si>
  <si>
    <r>
      <t xml:space="preserve">Bezugspunkt </t>
    </r>
    <r>
      <rPr>
        <b/>
        <sz val="10"/>
        <color indexed="53"/>
        <rFont val="Arial"/>
        <family val="2"/>
      </rPr>
      <t>End</t>
    </r>
    <r>
      <rPr>
        <b/>
        <sz val="10"/>
        <rFont val="Arial"/>
        <family val="2"/>
      </rPr>
      <t>energie</t>
    </r>
    <r>
      <rPr>
        <b/>
        <u/>
        <sz val="10"/>
        <color indexed="10"/>
        <rFont val="Arial"/>
        <family val="2"/>
      </rPr>
      <t>nutzung bei 100% Nutzungsgrad</t>
    </r>
  </si>
  <si>
    <t>Fernwärme in kWh frei Hausübergabestation</t>
  </si>
  <si>
    <t>Strom in kWh frei Privathaushalt/Gewerbe</t>
  </si>
  <si>
    <r>
      <t>End</t>
    </r>
    <r>
      <rPr>
        <b/>
        <sz val="12"/>
        <rFont val="Arial"/>
        <family val="2"/>
      </rPr>
      <t xml:space="preserve">energiebereitstellung </t>
    </r>
    <r>
      <rPr>
        <b/>
        <sz val="12"/>
        <color indexed="10"/>
        <rFont val="Arial"/>
        <family val="2"/>
      </rPr>
      <t xml:space="preserve">und </t>
    </r>
    <r>
      <rPr>
        <b/>
        <sz val="12"/>
        <rFont val="Arial"/>
        <family val="2"/>
      </rPr>
      <t>-nutzung</t>
    </r>
  </si>
  <si>
    <t>Wichtige Hinweise zu weiteren Ergebnissen aus GEMIS</t>
  </si>
  <si>
    <t>Datenblätter "Vorketten…"</t>
  </si>
  <si>
    <t>Hinweis zu den früher ausgewiesenen Werten zum Kumulierten Stoff-Aufwand (KSA):</t>
  </si>
  <si>
    <t>Hinweis zu den Flächendaten in GEMIS:</t>
  </si>
  <si>
    <t>Wird Holz als Baustoff eingesetzt, bilanziert der KEV "nur" den Herstellungsaufwand (Waldwirtschaft, Transporte, Sägewerk usw.),</t>
  </si>
  <si>
    <t>bezieht aber den Heizwert des Holzes nicht ein. Beim KEA wird dagegen zusätzlich der Heizwert mit eingerechnet.</t>
  </si>
  <si>
    <t>Entsprechendes gilt auch z.B. für Kunststoffe, bei denen der KEV den Herstellungsaufwand (Ölförderung, Transporte, Raffinerie, Chemiewerk usw.)</t>
  </si>
  <si>
    <t>enthält, nicht aber den Heizwert des Öls (oder auch des Erdgases oder der Kohle, je nach Herstellungsroute).</t>
  </si>
  <si>
    <t>Beim KEA wird dagegen - oft in den Daten recht unterschiedlich - ein "Primärenergieumwandlungsgrad" einbezogen.</t>
  </si>
  <si>
    <t>Beispiele:</t>
  </si>
  <si>
    <t>Sowohl der KEV wie auch der KEA bilanzieren in den o.g. Beispielen jeweils noch den Herstellungsaufwand (z.B. Metalle für Solarkollektoren oder Traktoren),</t>
  </si>
  <si>
    <t>Hilfsenergien (z.B. Strom für Umwälzpumpen oder Prozesswärme) sowie Hilfsstoffe (z.B. Schmiermittel, Chemikalien) mit in das Ergebnis ein.</t>
  </si>
  <si>
    <t>Beide differenzieren zudem zwischen der Summe, den nichterneuerbaren und den erneuerbaren Anteilen.</t>
  </si>
  <si>
    <t>Stromnetz-lokal</t>
  </si>
  <si>
    <t>Import-Steinkohle-Kraftwerk</t>
  </si>
  <si>
    <t>Erdgas-GuD-Kraftwerk</t>
  </si>
  <si>
    <t>Erdgas-BHKW 50 kW</t>
  </si>
  <si>
    <t>Erdgas-BHKW 500 kW</t>
  </si>
  <si>
    <t>Erdgas-GuD-HKW 100 MW</t>
  </si>
  <si>
    <t>Wasser-Kraftwerk &gt; 10 MW</t>
  </si>
  <si>
    <t>Wind Park onshore</t>
  </si>
  <si>
    <t>Solar-PV (polykristallin)</t>
  </si>
  <si>
    <t>Geothermie (ORC)</t>
  </si>
  <si>
    <t>Deponiegas-GM</t>
  </si>
  <si>
    <t>Klärgas-BHKW</t>
  </si>
  <si>
    <t>Biogas-Gülle-BHKW</t>
  </si>
  <si>
    <t>Biogas-Mais-BHKW</t>
  </si>
  <si>
    <t>Rapsöl-BHKW</t>
  </si>
  <si>
    <t>(Alt)Holz-Kraftwerk</t>
  </si>
  <si>
    <t>Warmwasser aus Solarenergie, Flachkollektor mit Umwälzpumpe und Speicher</t>
  </si>
  <si>
    <t>Warmwasser aus Solarenergie, Vakuum-Röhrenkollektor mit Umwälzpumpe und Speicher</t>
  </si>
  <si>
    <r>
      <t>[m²/Einheit</t>
    </r>
    <r>
      <rPr>
        <b/>
        <sz val="10"/>
        <rFont val="Arial"/>
        <family val="2"/>
      </rPr>
      <t>]</t>
    </r>
  </si>
  <si>
    <r>
      <t>Option [g/Einheit</t>
    </r>
    <r>
      <rPr>
        <b/>
        <sz val="10"/>
        <rFont val="Arial"/>
        <family val="2"/>
      </rPr>
      <t>]</t>
    </r>
  </si>
  <si>
    <r>
      <t>Option [kWh</t>
    </r>
    <r>
      <rPr>
        <b/>
        <vertAlign val="subscript"/>
        <sz val="10"/>
        <rFont val="Arial"/>
        <family val="2"/>
      </rPr>
      <t>primär</t>
    </r>
    <r>
      <rPr>
        <b/>
        <sz val="10"/>
        <rFont val="Arial"/>
        <family val="2"/>
      </rPr>
      <t>/Einheit</t>
    </r>
    <r>
      <rPr>
        <b/>
        <sz val="10"/>
        <rFont val="Arial"/>
        <family val="2"/>
      </rPr>
      <t>]</t>
    </r>
  </si>
  <si>
    <t>Nahwärme-Biogas-mix-BHKW</t>
  </si>
  <si>
    <t>Fernwärme Holz-Waldhackschnitzel-HKW mit Gaskessel inkl. Wärmenetz, Leitungsverlusten + Pumpstrom</t>
  </si>
  <si>
    <t xml:space="preserve">inputbezogene Wärmebereitstellung durch 100 MW-Heizwerk mit leichtem Heizöl </t>
  </si>
  <si>
    <t xml:space="preserve">inputbezogene Wärmebereitstellung durch 10 MW-Heizwerk mit leichtem Heizöl </t>
  </si>
  <si>
    <t xml:space="preserve">inputbezogene Wärmebereitstellung durch 1 MW-Heizwerk mit leichtem Heizöl </t>
  </si>
  <si>
    <t>inputbezogene Wärmebereitstellung durch 1 MW-Heizwerk mit Erdgas</t>
  </si>
  <si>
    <t>inputbezogene Wärmebereitstellung durch 10 MW-Heizwerk mit Erdgas</t>
  </si>
  <si>
    <t>inputbezogene Wärmebereitstellung durch 100 MW-Heizwerk mit Erdgas</t>
  </si>
  <si>
    <t>inputbezogene Wärmebereitstellung mit Zentralheizung für Steinkohle-Koks</t>
  </si>
  <si>
    <t>inputbezogene Wärmebereitstellung mit Zentralheizung für Steinkohle-Brikett</t>
  </si>
  <si>
    <t>inputbezogene Wärmebereitstellung durch Zentralheizung mit leichtem Heizöl</t>
  </si>
  <si>
    <t>inputbezogene Wärmebereitstellung durch Zentralheizung mit Erdgas</t>
  </si>
  <si>
    <t>inputbezogene Wärmebereitstellung durch Zentralheizung mit Flüssiggas</t>
  </si>
  <si>
    <t>inputbezogene Wärmebereitstellung mit Zentralheizung für Braunkohle-Brikett (rheinisch)</t>
  </si>
  <si>
    <t>inputbezogene Wärmebereitstellung durch Kochen mit Erdgas</t>
  </si>
  <si>
    <t xml:space="preserve">großes Braunkohle-Kraftwerk (rheinisch), frei Netzeinspeisung </t>
  </si>
  <si>
    <t>Atomkraftwerk, inklusive Vorleistungen und Entsorgung, Uran für Brennelemente aus Liefermix (mit Importen)</t>
  </si>
  <si>
    <t>Erdgas je m3</t>
  </si>
  <si>
    <t>Heizöl-Hzg 100%</t>
  </si>
  <si>
    <t>Erdgas-Hzg 100%</t>
  </si>
  <si>
    <t>Flüssiggas-Hzg 100%</t>
  </si>
  <si>
    <t>StK-Brik-Hzg 100%</t>
  </si>
  <si>
    <t>StK-Koks-Hzg 100%</t>
  </si>
  <si>
    <t>Erdgas-Kochen 100%</t>
  </si>
  <si>
    <t>Gas-HW-klein 100%</t>
  </si>
  <si>
    <t>Gas-HW-mittel 100%</t>
  </si>
  <si>
    <t>Gas-HW-gross 100%</t>
  </si>
  <si>
    <t>Öl-HW-klein 100%</t>
  </si>
  <si>
    <t>Öl-HW-mittel 100%</t>
  </si>
  <si>
    <t>Öl-HW-gross 100%</t>
  </si>
  <si>
    <t>Kohle-Kessel-WSF-Industrie-100%</t>
  </si>
  <si>
    <t>Gas-Kessel-Industrie-100%</t>
  </si>
  <si>
    <t>Öl-leicht-Kessel-Industrie-100%</t>
  </si>
  <si>
    <t>Öl-schwer-Kessel-Industrie-100%</t>
  </si>
  <si>
    <t>Braunkohle-Kraftwerk</t>
  </si>
  <si>
    <t>mittlerer Pkw mit Ottomotor für Benzin, ohne Biokraftstoffanteile, ohne Fahrzeugherstellung</t>
  </si>
  <si>
    <t>mittlerer Pkw mit Ottomotor für Flüssiggas (LPG), ohne Biokraftstoffanteile, ohne Fahrzeugherstellung</t>
  </si>
  <si>
    <t>Diesel  (inkl. Biokraftstoffanteil), je Liter in Fahrzeug genutzt</t>
  </si>
  <si>
    <r>
      <t xml:space="preserve">Das Computermodell GEMIS und seine Datenbank sind kostenlos im Internet verfügbar - siehe </t>
    </r>
    <r>
      <rPr>
        <b/>
        <sz val="12"/>
        <rFont val="Calibri"/>
        <family val="2"/>
        <scheme val="minor"/>
      </rPr>
      <t xml:space="preserve">www.gemis.de </t>
    </r>
  </si>
  <si>
    <r>
      <t xml:space="preserve">Datengüte </t>
    </r>
    <r>
      <rPr>
        <sz val="12"/>
        <rFont val="Calibri"/>
        <family val="2"/>
        <scheme val="minor"/>
      </rPr>
      <t xml:space="preserve">und </t>
    </r>
    <r>
      <rPr>
        <b/>
        <sz val="12"/>
        <rFont val="Calibri"/>
        <family val="2"/>
        <scheme val="minor"/>
      </rPr>
      <t xml:space="preserve">Herkunft </t>
    </r>
    <r>
      <rPr>
        <sz val="12"/>
        <rFont val="Calibri"/>
        <family val="2"/>
        <scheme val="minor"/>
      </rPr>
      <t xml:space="preserve">der Daten sind in der GEMIS-Datenbank </t>
    </r>
    <r>
      <rPr>
        <b/>
        <sz val="12"/>
        <rFont val="Calibri"/>
        <family val="2"/>
        <scheme val="minor"/>
      </rPr>
      <t>einzeln für jeden Prozess</t>
    </r>
    <r>
      <rPr>
        <sz val="12"/>
        <rFont val="Calibri"/>
        <family val="2"/>
        <scheme val="minor"/>
      </rPr>
      <t xml:space="preserve"> ausgewiesen und </t>
    </r>
  </si>
  <si>
    <r>
      <t xml:space="preserve">Der Schwerpunkt bei den Daten liegt auf der adäquaten Abbildung der folgenden </t>
    </r>
    <r>
      <rPr>
        <b/>
        <sz val="12"/>
        <rFont val="Calibri"/>
        <family val="2"/>
        <scheme val="minor"/>
      </rPr>
      <t>Kernindikatoren</t>
    </r>
    <r>
      <rPr>
        <sz val="12"/>
        <rFont val="Calibri"/>
        <family val="2"/>
        <scheme val="minor"/>
      </rPr>
      <t xml:space="preserve">: </t>
    </r>
  </si>
  <si>
    <r>
      <t xml:space="preserve"> - </t>
    </r>
    <r>
      <rPr>
        <b/>
        <sz val="12"/>
        <rFont val="Calibri"/>
        <family val="2"/>
        <scheme val="minor"/>
      </rPr>
      <t xml:space="preserve">versauernde Luftschadstoffe </t>
    </r>
    <r>
      <rPr>
        <sz val="12"/>
        <rFont val="Calibri"/>
        <family val="2"/>
        <scheme val="minor"/>
      </rPr>
      <t>(einzelne Schadstoffe sowie SO</t>
    </r>
    <r>
      <rPr>
        <vertAlign val="subscript"/>
        <sz val="12"/>
        <rFont val="Calibri"/>
        <family val="2"/>
        <scheme val="minor"/>
      </rPr>
      <t>2</t>
    </r>
    <r>
      <rPr>
        <sz val="12"/>
        <rFont val="Calibri"/>
        <family val="2"/>
        <scheme val="minor"/>
      </rPr>
      <t>- und TOPP-Äquivalente nach EEA 2001)</t>
    </r>
  </si>
  <si>
    <r>
      <t xml:space="preserve">In GEMIS bieten wir eine </t>
    </r>
    <r>
      <rPr>
        <b/>
        <sz val="12"/>
        <rFont val="Calibri"/>
        <family val="2"/>
        <scheme val="minor"/>
      </rPr>
      <t>detaillierte Analysefunktion</t>
    </r>
    <r>
      <rPr>
        <sz val="12"/>
        <rFont val="Calibri"/>
        <family val="2"/>
        <scheme val="minor"/>
      </rPr>
      <t xml:space="preserve">, mit der sich </t>
    </r>
    <r>
      <rPr>
        <b/>
        <sz val="12"/>
        <rFont val="Calibri"/>
        <family val="2"/>
        <scheme val="minor"/>
      </rPr>
      <t>alle</t>
    </r>
    <r>
      <rPr>
        <sz val="12"/>
        <rFont val="Calibri"/>
        <family val="2"/>
        <scheme val="minor"/>
      </rPr>
      <t xml:space="preserve"> Ergebnisse auf die einzelnen </t>
    </r>
    <r>
      <rPr>
        <b/>
        <sz val="12"/>
        <rFont val="Calibri"/>
        <family val="2"/>
        <scheme val="minor"/>
      </rPr>
      <t>verursachenden</t>
    </r>
  </si>
  <si>
    <r>
      <t xml:space="preserve">Prozesse </t>
    </r>
    <r>
      <rPr>
        <sz val="12"/>
        <rFont val="Calibri"/>
        <family val="2"/>
        <scheme val="minor"/>
      </rPr>
      <t xml:space="preserve">zurückführen lassen und für diese jeweils </t>
    </r>
    <r>
      <rPr>
        <b/>
        <sz val="12"/>
        <rFont val="Calibri"/>
        <family val="2"/>
        <scheme val="minor"/>
      </rPr>
      <t xml:space="preserve">Datengüte und Ortsbezug ausgewiesen </t>
    </r>
    <r>
      <rPr>
        <sz val="12"/>
        <rFont val="Calibri"/>
        <family val="2"/>
        <scheme val="minor"/>
      </rPr>
      <t>werden.</t>
    </r>
  </si>
  <si>
    <r>
      <t xml:space="preserve">Auf diese Funktion wird hier </t>
    </r>
    <r>
      <rPr>
        <b/>
        <sz val="12"/>
        <rFont val="Calibri"/>
        <family val="2"/>
        <scheme val="minor"/>
      </rPr>
      <t>explizit verwiesen</t>
    </r>
    <r>
      <rPr>
        <sz val="12"/>
        <rFont val="Calibri"/>
        <family val="2"/>
        <scheme val="minor"/>
      </rPr>
      <t>, um die Ergebnisse genauer einschätzen zu können.</t>
    </r>
  </si>
  <si>
    <r>
      <t xml:space="preserve">GEMIS liefert zudem </t>
    </r>
    <r>
      <rPr>
        <b/>
        <sz val="12"/>
        <rFont val="Calibri"/>
        <family val="2"/>
        <scheme val="minor"/>
      </rPr>
      <t>vereinfachte Kostenbilanzen</t>
    </r>
    <r>
      <rPr>
        <sz val="12"/>
        <rFont val="Calibri"/>
        <family val="2"/>
        <scheme val="minor"/>
      </rPr>
      <t xml:space="preserve"> sowie </t>
    </r>
    <r>
      <rPr>
        <b/>
        <sz val="12"/>
        <rFont val="Calibri"/>
        <family val="2"/>
        <scheme val="minor"/>
      </rPr>
      <t>direkte und indirekte Beschäftigungswirkungen</t>
    </r>
    <r>
      <rPr>
        <sz val="12"/>
        <rFont val="Calibri"/>
        <family val="2"/>
        <scheme val="minor"/>
      </rPr>
      <t xml:space="preserve">, auf </t>
    </r>
  </si>
  <si>
    <r>
      <t xml:space="preserve">für alle vorgelagerten Prozessschritte, </t>
    </r>
    <r>
      <rPr>
        <b/>
        <u/>
        <sz val="12"/>
        <color indexed="10"/>
        <rFont val="Calibri"/>
        <family val="2"/>
        <scheme val="minor"/>
      </rPr>
      <t>nicht</t>
    </r>
    <r>
      <rPr>
        <sz val="12"/>
        <rFont val="Calibri"/>
        <family val="2"/>
        <scheme val="minor"/>
      </rPr>
      <t xml:space="preserve"> jedoch die eigentliche Nutzung der Energieträger (z. B. in Heizungen, Pkw usw.). </t>
    </r>
  </si>
  <si>
    <r>
      <t xml:space="preserve">Diese Daten werden </t>
    </r>
    <r>
      <rPr>
        <b/>
        <sz val="12"/>
        <color indexed="10"/>
        <rFont val="Calibri"/>
        <family val="2"/>
        <scheme val="minor"/>
      </rPr>
      <t>input</t>
    </r>
    <r>
      <rPr>
        <sz val="12"/>
        <rFont val="Calibri"/>
        <family val="2"/>
        <scheme val="minor"/>
      </rPr>
      <t xml:space="preserve">bezogen ausgewiesen, da sie sich auf die </t>
    </r>
    <r>
      <rPr>
        <b/>
        <sz val="12"/>
        <color indexed="10"/>
        <rFont val="Calibri"/>
        <family val="2"/>
        <scheme val="minor"/>
      </rPr>
      <t>Bereitstellung</t>
    </r>
    <r>
      <rPr>
        <sz val="12"/>
        <rFont val="Calibri"/>
        <family val="2"/>
        <scheme val="minor"/>
      </rPr>
      <t xml:space="preserve"> der Energieträger frei Nutzer beziehen.</t>
    </r>
  </si>
  <si>
    <r>
      <t>Alle anderen</t>
    </r>
    <r>
      <rPr>
        <sz val="12"/>
        <rFont val="Calibri"/>
        <family val="2"/>
        <scheme val="minor"/>
      </rPr>
      <t xml:space="preserve"> Datenblätter enthalten die </t>
    </r>
    <r>
      <rPr>
        <b/>
        <sz val="12"/>
        <color indexed="17"/>
        <rFont val="Calibri"/>
        <family val="2"/>
        <scheme val="minor"/>
      </rPr>
      <t>Gesamt</t>
    </r>
    <r>
      <rPr>
        <sz val="12"/>
        <rFont val="Calibri"/>
        <family val="2"/>
        <scheme val="minor"/>
      </rPr>
      <t xml:space="preserve">ergebnisse </t>
    </r>
    <r>
      <rPr>
        <b/>
        <sz val="12"/>
        <color indexed="17"/>
        <rFont val="Calibri"/>
        <family val="2"/>
        <scheme val="minor"/>
      </rPr>
      <t>inklusive</t>
    </r>
    <r>
      <rPr>
        <sz val="12"/>
        <rFont val="Calibri"/>
        <family val="2"/>
        <scheme val="minor"/>
      </rPr>
      <t xml:space="preserve"> der Vorketten </t>
    </r>
    <r>
      <rPr>
        <b/>
        <sz val="12"/>
        <color indexed="17"/>
        <rFont val="Calibri"/>
        <family val="2"/>
        <scheme val="minor"/>
      </rPr>
      <t>und</t>
    </r>
    <r>
      <rPr>
        <sz val="12"/>
        <rFont val="Calibri"/>
        <family val="2"/>
        <scheme val="minor"/>
      </rPr>
      <t xml:space="preserve"> der Nutzung - also z.B. bei</t>
    </r>
  </si>
  <si>
    <r>
      <t xml:space="preserve">Diese Daten sind stets </t>
    </r>
    <r>
      <rPr>
        <b/>
        <sz val="12"/>
        <color indexed="17"/>
        <rFont val="Calibri"/>
        <family val="2"/>
        <scheme val="minor"/>
      </rPr>
      <t>output</t>
    </r>
    <r>
      <rPr>
        <sz val="12"/>
        <rFont val="Calibri"/>
        <family val="2"/>
        <scheme val="minor"/>
      </rPr>
      <t>bezogen, d.h. sie geben die Umwelteffekte bezogen auf den bereitgestellten Nutzen an.</t>
    </r>
  </si>
  <si>
    <r>
      <t xml:space="preserve">Das </t>
    </r>
    <r>
      <rPr>
        <b/>
        <sz val="12"/>
        <color indexed="18"/>
        <rFont val="Calibri"/>
        <family val="2"/>
        <scheme val="minor"/>
      </rPr>
      <t>Umweltbundesamt</t>
    </r>
    <r>
      <rPr>
        <sz val="12"/>
        <rFont val="Calibri"/>
        <family val="2"/>
        <scheme val="minor"/>
      </rPr>
      <t xml:space="preserve"> bietet einen direkten Zugriff auf ca. 4.000 Datensätze aus GEMIS, wo sowohl die direkten</t>
    </r>
  </si>
  <si>
    <r>
      <t>unmittelbar in Ihrem web-browser angesehen</t>
    </r>
    <r>
      <rPr>
        <sz val="12"/>
        <rFont val="Calibri"/>
        <family val="2"/>
        <scheme val="minor"/>
      </rPr>
      <t xml:space="preserve"> werden können - ohne jedes weitere Programm.</t>
    </r>
  </si>
  <si>
    <r>
      <t xml:space="preserve">Diese Datei bietet </t>
    </r>
    <r>
      <rPr>
        <b/>
        <u/>
        <sz val="12"/>
        <rFont val="Calibri"/>
        <family val="2"/>
        <scheme val="minor"/>
      </rPr>
      <t>Auszüge von Ergebnissen</t>
    </r>
    <r>
      <rPr>
        <b/>
        <sz val="12"/>
        <rFont val="Calibri"/>
        <family val="2"/>
        <scheme val="minor"/>
      </rPr>
      <t xml:space="preserve"> aus GEMIS - für eine komplette Liste bitte das kostenlose GEMIS-Programm nutzen.</t>
    </r>
  </si>
  <si>
    <r>
      <t xml:space="preserve">also solche Daten, in denen der </t>
    </r>
    <r>
      <rPr>
        <b/>
        <sz val="12"/>
        <color indexed="17"/>
        <rFont val="Calibri"/>
        <family val="2"/>
        <scheme val="minor"/>
      </rPr>
      <t>Nutzungsgrad von Heizsystemen</t>
    </r>
    <r>
      <rPr>
        <b/>
        <sz val="12"/>
        <color indexed="57"/>
        <rFont val="Calibri"/>
        <family val="2"/>
        <scheme val="minor"/>
      </rPr>
      <t xml:space="preserve"> </t>
    </r>
    <r>
      <rPr>
        <b/>
        <sz val="12"/>
        <color indexed="17"/>
        <rFont val="Calibri"/>
        <family val="2"/>
        <scheme val="minor"/>
      </rPr>
      <t>schon enthalten</t>
    </r>
    <r>
      <rPr>
        <sz val="12"/>
        <rFont val="Calibri"/>
        <family val="2"/>
        <scheme val="minor"/>
      </rPr>
      <t xml:space="preserve"> ist. </t>
    </r>
  </si>
  <si>
    <t xml:space="preserve">damit können direkt Daten z.B. aus der Betriebskostenerfassung oder statistische Daten zum Endenergiebedarf verwendet werden, </t>
  </si>
  <si>
    <r>
      <t>Der Kumulierte Energie-</t>
    </r>
    <r>
      <rPr>
        <b/>
        <sz val="12"/>
        <rFont val="Calibri"/>
        <family val="2"/>
        <scheme val="minor"/>
      </rPr>
      <t>Verbrauch</t>
    </r>
    <r>
      <rPr>
        <sz val="12"/>
        <rFont val="Calibri"/>
        <family val="2"/>
        <scheme val="minor"/>
      </rPr>
      <t xml:space="preserve"> (KEV) ist seit GEMIS 4.2 der "Standard"-Indikator für den Verbrauch energetischer Ressourcen (Primärenergien).</t>
    </r>
  </si>
  <si>
    <r>
      <t xml:space="preserve">Der </t>
    </r>
    <r>
      <rPr>
        <b/>
        <sz val="12"/>
        <rFont val="Calibri"/>
        <family val="2"/>
        <scheme val="minor"/>
      </rPr>
      <t>KEV</t>
    </r>
    <r>
      <rPr>
        <sz val="12"/>
        <rFont val="Calibri"/>
        <family val="2"/>
        <scheme val="minor"/>
      </rPr>
      <t xml:space="preserve"> unterscheidet sich vom Kumulierten Energie-</t>
    </r>
    <r>
      <rPr>
        <b/>
        <sz val="12"/>
        <rFont val="Calibri"/>
        <family val="2"/>
        <scheme val="minor"/>
      </rPr>
      <t>Aufwand</t>
    </r>
    <r>
      <rPr>
        <sz val="12"/>
        <rFont val="Calibri"/>
        <family val="2"/>
        <scheme val="minor"/>
      </rPr>
      <t xml:space="preserve"> (KEA) dadurch, dass er bei </t>
    </r>
    <r>
      <rPr>
        <b/>
        <sz val="12"/>
        <color indexed="12"/>
        <rFont val="Calibri"/>
        <family val="2"/>
        <scheme val="minor"/>
      </rPr>
      <t>stofflich</t>
    </r>
    <r>
      <rPr>
        <sz val="12"/>
        <rFont val="Calibri"/>
        <family val="2"/>
        <scheme val="minor"/>
      </rPr>
      <t xml:space="preserve"> genutzten Energieträgern deren Heizwert</t>
    </r>
  </si>
  <si>
    <r>
      <t xml:space="preserve">Beim KEA wird dagegen der Heizwert von z.B. Holz </t>
    </r>
    <r>
      <rPr>
        <b/>
        <sz val="12"/>
        <rFont val="Calibri"/>
        <family val="2"/>
        <scheme val="minor"/>
      </rPr>
      <t>als Baustoff</t>
    </r>
    <r>
      <rPr>
        <sz val="12"/>
        <rFont val="Calibri"/>
        <family val="2"/>
        <scheme val="minor"/>
      </rPr>
      <t xml:space="preserve"> mit in die Bilanz eingerechnet, da er zum "Aufwand" zählt.</t>
    </r>
  </si>
  <si>
    <r>
      <t xml:space="preserve">Ein </t>
    </r>
    <r>
      <rPr>
        <b/>
        <sz val="12"/>
        <rFont val="Calibri"/>
        <family val="2"/>
        <scheme val="minor"/>
      </rPr>
      <t>weiterer wichtiger Unterschied</t>
    </r>
    <r>
      <rPr>
        <sz val="12"/>
        <rFont val="Calibri"/>
        <family val="2"/>
        <scheme val="minor"/>
      </rPr>
      <t xml:space="preserve"> zwischen KEA und KEV ist insbesondere der </t>
    </r>
    <r>
      <rPr>
        <b/>
        <sz val="12"/>
        <rFont val="Calibri"/>
        <family val="2"/>
        <scheme val="minor"/>
      </rPr>
      <t>Nutzungsgrad der Ressourcenentnahme</t>
    </r>
    <r>
      <rPr>
        <sz val="12"/>
        <rFont val="Calibri"/>
        <family val="2"/>
        <scheme val="minor"/>
      </rPr>
      <t>:</t>
    </r>
  </si>
  <si>
    <r>
      <t xml:space="preserve">Der KEV bilanziert </t>
    </r>
    <r>
      <rPr>
        <b/>
        <sz val="12"/>
        <rFont val="Calibri"/>
        <family val="2"/>
        <scheme val="minor"/>
      </rPr>
      <t>erneuerbare</t>
    </r>
    <r>
      <rPr>
        <sz val="12"/>
        <rFont val="Calibri"/>
        <family val="2"/>
        <scheme val="minor"/>
      </rPr>
      <t xml:space="preserve"> Energien, die </t>
    </r>
    <r>
      <rPr>
        <b/>
        <sz val="12"/>
        <rFont val="Calibri"/>
        <family val="2"/>
        <scheme val="minor"/>
      </rPr>
      <t>direkt</t>
    </r>
    <r>
      <rPr>
        <sz val="12"/>
        <rFont val="Calibri"/>
        <family val="2"/>
        <scheme val="minor"/>
      </rPr>
      <t xml:space="preserve"> Strom oder Wärme bereitstellen, analog der internationalen Statistiken und der Energiebilanz,</t>
    </r>
  </si>
  <si>
    <r>
      <t xml:space="preserve">d.h. nach dem Wirkungsgradansatz, der </t>
    </r>
    <r>
      <rPr>
        <b/>
        <sz val="12"/>
        <color indexed="10"/>
        <rFont val="Calibri"/>
        <family val="2"/>
        <scheme val="minor"/>
      </rPr>
      <t>definitorisch</t>
    </r>
    <r>
      <rPr>
        <sz val="12"/>
        <color indexed="10"/>
        <rFont val="Calibri"/>
        <family val="2"/>
        <scheme val="minor"/>
      </rPr>
      <t xml:space="preserve"> </t>
    </r>
    <r>
      <rPr>
        <b/>
        <sz val="12"/>
        <color indexed="10"/>
        <rFont val="Calibri"/>
        <family val="2"/>
        <scheme val="minor"/>
      </rPr>
      <t>mit 100%</t>
    </r>
    <r>
      <rPr>
        <sz val="12"/>
        <color indexed="10"/>
        <rFont val="Calibri"/>
        <family val="2"/>
        <scheme val="minor"/>
      </rPr>
      <t xml:space="preserve"> </t>
    </r>
    <r>
      <rPr>
        <sz val="12"/>
        <rFont val="Calibri"/>
        <family val="2"/>
        <scheme val="minor"/>
      </rPr>
      <t>angesetzt wird.</t>
    </r>
  </si>
  <si>
    <r>
      <t>Ein Wasserkraftwerk erzeugt Strom - der KEV gibt dann 1 kWh</t>
    </r>
    <r>
      <rPr>
        <vertAlign val="subscript"/>
        <sz val="12"/>
        <rFont val="Calibri"/>
        <family val="2"/>
        <scheme val="minor"/>
      </rPr>
      <t>primär</t>
    </r>
    <r>
      <rPr>
        <sz val="12"/>
        <rFont val="Calibri"/>
        <family val="2"/>
        <scheme val="minor"/>
      </rPr>
      <t xml:space="preserve"> pro kWh</t>
    </r>
    <r>
      <rPr>
        <vertAlign val="subscript"/>
        <sz val="12"/>
        <rFont val="Calibri"/>
        <family val="2"/>
        <scheme val="minor"/>
      </rPr>
      <t>el</t>
    </r>
    <r>
      <rPr>
        <sz val="12"/>
        <rFont val="Calibri"/>
        <family val="2"/>
        <scheme val="minor"/>
      </rPr>
      <t xml:space="preserve"> an, während der KEA z.B. mit einem "Umwandlungsgrad" von</t>
    </r>
  </si>
  <si>
    <r>
      <t>80% einen Wert von 1,25 kWh</t>
    </r>
    <r>
      <rPr>
        <vertAlign val="subscript"/>
        <sz val="12"/>
        <rFont val="Calibri"/>
        <family val="2"/>
        <scheme val="minor"/>
      </rPr>
      <t>primär</t>
    </r>
    <r>
      <rPr>
        <sz val="12"/>
        <rFont val="Calibri"/>
        <family val="2"/>
        <scheme val="minor"/>
      </rPr>
      <t xml:space="preserve"> pro kWh</t>
    </r>
    <r>
      <rPr>
        <vertAlign val="subscript"/>
        <sz val="12"/>
        <rFont val="Calibri"/>
        <family val="2"/>
        <scheme val="minor"/>
      </rPr>
      <t>el</t>
    </r>
    <r>
      <rPr>
        <sz val="12"/>
        <rFont val="Calibri"/>
        <family val="2"/>
        <scheme val="minor"/>
      </rPr>
      <t xml:space="preserve"> angibt.</t>
    </r>
  </si>
  <si>
    <r>
      <t>Ein Solarkollektor erzeugt Wärme - der KEV gibt dann 1 kWh</t>
    </r>
    <r>
      <rPr>
        <vertAlign val="subscript"/>
        <sz val="12"/>
        <rFont val="Calibri"/>
        <family val="2"/>
        <scheme val="minor"/>
      </rPr>
      <t>primär</t>
    </r>
    <r>
      <rPr>
        <sz val="12"/>
        <rFont val="Calibri"/>
        <family val="2"/>
        <scheme val="minor"/>
      </rPr>
      <t xml:space="preserve"> pro kWh</t>
    </r>
    <r>
      <rPr>
        <vertAlign val="subscript"/>
        <sz val="12"/>
        <rFont val="Calibri"/>
        <family val="2"/>
        <scheme val="minor"/>
      </rPr>
      <t>th</t>
    </r>
    <r>
      <rPr>
        <sz val="12"/>
        <rFont val="Calibri"/>
        <family val="2"/>
        <scheme val="minor"/>
      </rPr>
      <t xml:space="preserve"> an, während der KEA z.B. mit einem "Umwandlungsgrad" von</t>
    </r>
  </si>
  <si>
    <r>
      <t>60% einen Wert von 1,67 kWh</t>
    </r>
    <r>
      <rPr>
        <vertAlign val="subscript"/>
        <sz val="12"/>
        <rFont val="Calibri"/>
        <family val="2"/>
        <scheme val="minor"/>
      </rPr>
      <t>primär</t>
    </r>
    <r>
      <rPr>
        <sz val="12"/>
        <rFont val="Calibri"/>
        <family val="2"/>
        <scheme val="minor"/>
      </rPr>
      <t xml:space="preserve"> pro kWh</t>
    </r>
    <r>
      <rPr>
        <vertAlign val="subscript"/>
        <sz val="12"/>
        <rFont val="Calibri"/>
        <family val="2"/>
        <scheme val="minor"/>
      </rPr>
      <t>th</t>
    </r>
    <r>
      <rPr>
        <sz val="12"/>
        <rFont val="Calibri"/>
        <family val="2"/>
        <scheme val="minor"/>
      </rPr>
      <t xml:space="preserve"> angibt.</t>
    </r>
  </si>
  <si>
    <r>
      <t>Eine Kurzumtriebsplantage erzeugt Biomasse - der KEV gibt dann 1 kWh</t>
    </r>
    <r>
      <rPr>
        <vertAlign val="subscript"/>
        <sz val="12"/>
        <rFont val="Calibri"/>
        <family val="2"/>
        <scheme val="minor"/>
      </rPr>
      <t>primär</t>
    </r>
    <r>
      <rPr>
        <sz val="12"/>
        <rFont val="Calibri"/>
        <family val="2"/>
        <scheme val="minor"/>
      </rPr>
      <t xml:space="preserve"> pro kWh</t>
    </r>
    <r>
      <rPr>
        <vertAlign val="subscript"/>
        <sz val="12"/>
        <rFont val="Calibri"/>
        <family val="2"/>
        <scheme val="minor"/>
      </rPr>
      <t>Bio</t>
    </r>
    <r>
      <rPr>
        <sz val="12"/>
        <rFont val="Calibri"/>
        <family val="2"/>
        <scheme val="minor"/>
      </rPr>
      <t xml:space="preserve"> an, während der KEA z.B. mit einem "Umwandlungsgrad" von</t>
    </r>
  </si>
  <si>
    <r>
      <t>4% (Solarenergie zu Biomasse-Heizwert bei Photosynthese) einen Wert von 25 kWh</t>
    </r>
    <r>
      <rPr>
        <vertAlign val="subscript"/>
        <sz val="12"/>
        <rFont val="Calibri"/>
        <family val="2"/>
        <scheme val="minor"/>
      </rPr>
      <t>primär</t>
    </r>
    <r>
      <rPr>
        <sz val="12"/>
        <rFont val="Calibri"/>
        <family val="2"/>
        <scheme val="minor"/>
      </rPr>
      <t xml:space="preserve"> pro kWh</t>
    </r>
    <r>
      <rPr>
        <vertAlign val="subscript"/>
        <sz val="12"/>
        <rFont val="Calibri"/>
        <family val="2"/>
        <scheme val="minor"/>
      </rPr>
      <t>Bio</t>
    </r>
    <r>
      <rPr>
        <sz val="12"/>
        <rFont val="Calibri"/>
        <family val="2"/>
        <scheme val="minor"/>
      </rPr>
      <t xml:space="preserve"> angibt.</t>
    </r>
  </si>
  <si>
    <r>
      <t xml:space="preserve">Der KEV weist </t>
    </r>
    <r>
      <rPr>
        <b/>
        <sz val="12"/>
        <rFont val="Calibri"/>
        <family val="2"/>
        <scheme val="minor"/>
      </rPr>
      <t>zusätzlich</t>
    </r>
    <r>
      <rPr>
        <sz val="12"/>
        <rFont val="Calibri"/>
        <family val="2"/>
        <scheme val="minor"/>
      </rPr>
      <t xml:space="preserve"> noch den KEV-"andere" aus, der sich insbesondere auf Hausmüll oder Abwärme bezieht, da diese definitorisch weder</t>
    </r>
  </si>
  <si>
    <r>
      <t xml:space="preserve">GEMIS kann </t>
    </r>
    <r>
      <rPr>
        <b/>
        <sz val="12"/>
        <rFont val="Calibri"/>
        <family val="2"/>
        <scheme val="minor"/>
      </rPr>
      <t>beide</t>
    </r>
    <r>
      <rPr>
        <sz val="12"/>
        <rFont val="Calibri"/>
        <family val="2"/>
        <scheme val="minor"/>
      </rPr>
      <t xml:space="preserve"> Kenngrößen bilanzieren - in diesem Datenauszug wird </t>
    </r>
    <r>
      <rPr>
        <b/>
        <sz val="12"/>
        <rFont val="Calibri"/>
        <family val="2"/>
        <scheme val="minor"/>
      </rPr>
      <t>nur der KEV</t>
    </r>
    <r>
      <rPr>
        <sz val="12"/>
        <rFont val="Calibri"/>
        <family val="2"/>
        <scheme val="minor"/>
      </rPr>
      <t xml:space="preserve"> ausgewiesen.</t>
    </r>
  </si>
  <si>
    <t>der stofflichen Nutzung weiter zur Verfügung steht.</t>
  </si>
  <si>
    <r>
      <t>nicht</t>
    </r>
    <r>
      <rPr>
        <sz val="12"/>
        <rFont val="Calibri"/>
        <family val="2"/>
        <scheme val="minor"/>
      </rPr>
      <t xml:space="preserve"> mit in die Bilanz einbezieht, da die stoffliche Nutzung diesen nicht "verbraucht" und er für potenzielle Nutzungen am Ende des Lebenswegs </t>
    </r>
  </si>
  <si>
    <r>
      <t xml:space="preserve">Die vorliegende Datei bietet </t>
    </r>
    <r>
      <rPr>
        <b/>
        <sz val="12"/>
        <rFont val="Calibri"/>
        <family val="2"/>
        <scheme val="minor"/>
      </rPr>
      <t>nur einen Auszug</t>
    </r>
    <r>
      <rPr>
        <sz val="12"/>
        <rFont val="Calibri"/>
        <family val="2"/>
        <scheme val="minor"/>
      </rPr>
      <t xml:space="preserve"> ausgewählter Ergebnisse (siehe nächstes Blatt).</t>
    </r>
  </si>
  <si>
    <r>
      <t xml:space="preserve"> - </t>
    </r>
    <r>
      <rPr>
        <b/>
        <sz val="12"/>
        <rFont val="Calibri"/>
        <family val="2"/>
        <scheme val="minor"/>
      </rPr>
      <t xml:space="preserve">Ressourcenbedarf  </t>
    </r>
    <r>
      <rPr>
        <sz val="12"/>
        <rFont val="Calibri"/>
        <family val="2"/>
        <scheme val="minor"/>
      </rPr>
      <t>(Primärenergie nach KEV/KEA, Rohstoffe sowie Flächenbedarf)</t>
    </r>
  </si>
  <si>
    <r>
      <t xml:space="preserve">Eine Ausnahme hiervon ist das Arbeitsblatt "Wärme-end 2010", das </t>
    </r>
    <r>
      <rPr>
        <b/>
        <sz val="12"/>
        <color indexed="17"/>
        <rFont val="Calibri"/>
        <family val="2"/>
        <scheme val="minor"/>
      </rPr>
      <t>end</t>
    </r>
    <r>
      <rPr>
        <sz val="12"/>
        <rFont val="Calibri"/>
        <family val="2"/>
        <scheme val="minor"/>
      </rPr>
      <t xml:space="preserve">energiebezogene Daten für Heiz- und Prozesswärmesysteme gibt - </t>
    </r>
  </si>
  <si>
    <t>lokales Stromnetz (Niederspannung) frei Haushalte (HH)/Kleinverbrauch (KV), inkl. Netzverluste</t>
  </si>
  <si>
    <t>Datenstand:</t>
  </si>
  <si>
    <t>Ergebnisse aus</t>
  </si>
  <si>
    <r>
      <t xml:space="preserve">Dies ist Teil von </t>
    </r>
    <r>
      <rPr>
        <b/>
        <sz val="12"/>
        <color indexed="12"/>
        <rFont val="Calibri"/>
        <family val="2"/>
        <scheme val="minor"/>
      </rPr>
      <t>ProBas</t>
    </r>
    <r>
      <rPr>
        <sz val="12"/>
        <rFont val="Calibri"/>
        <family val="2"/>
        <scheme val="minor"/>
      </rPr>
      <t xml:space="preserve"> (</t>
    </r>
    <r>
      <rPr>
        <b/>
        <sz val="12"/>
        <color indexed="12"/>
        <rFont val="Calibri"/>
        <family val="2"/>
        <scheme val="minor"/>
      </rPr>
      <t>Pro</t>
    </r>
    <r>
      <rPr>
        <sz val="12"/>
        <rFont val="Calibri"/>
        <family val="2"/>
        <scheme val="minor"/>
      </rPr>
      <t>zessorientierte</t>
    </r>
    <r>
      <rPr>
        <b/>
        <sz val="12"/>
        <color indexed="57"/>
        <rFont val="Calibri"/>
        <family val="2"/>
        <scheme val="minor"/>
      </rPr>
      <t xml:space="preserve"> </t>
    </r>
    <r>
      <rPr>
        <b/>
        <sz val="12"/>
        <color indexed="12"/>
        <rFont val="Calibri"/>
        <family val="2"/>
        <scheme val="minor"/>
      </rPr>
      <t>Bas</t>
    </r>
    <r>
      <rPr>
        <sz val="12"/>
        <rFont val="Calibri"/>
        <family val="2"/>
        <scheme val="minor"/>
      </rPr>
      <t>isdaten für Umweltmanagement-Instrumente) des UBA und findet</t>
    </r>
  </si>
  <si>
    <t>sich unter</t>
  </si>
  <si>
    <r>
      <t xml:space="preserve">GEMIS macht </t>
    </r>
    <r>
      <rPr>
        <b/>
        <sz val="12"/>
        <rFont val="Calibri"/>
        <family val="2"/>
        <scheme val="minor"/>
      </rPr>
      <t xml:space="preserve">keine </t>
    </r>
    <r>
      <rPr>
        <sz val="12"/>
        <rFont val="Calibri"/>
        <family val="2"/>
        <scheme val="minor"/>
      </rPr>
      <t>Ökobilanzen nach DIN-ISO, sondern dient als Datenserver dafür sowie für Stoffstromanalysen,</t>
    </r>
  </si>
  <si>
    <r>
      <t xml:space="preserve">Die GEMIS-Datenbasis enthält </t>
    </r>
    <r>
      <rPr>
        <b/>
        <sz val="12"/>
        <rFont val="Calibri"/>
        <family val="2"/>
        <scheme val="minor"/>
      </rPr>
      <t>typische Lebenswege</t>
    </r>
    <r>
      <rPr>
        <sz val="12"/>
        <rFont val="Calibri"/>
        <family val="2"/>
        <scheme val="minor"/>
      </rPr>
      <t xml:space="preserve"> für Produkte und deren Herstellungs- und Verarbeitungsprozesse</t>
    </r>
  </si>
  <si>
    <r>
      <t>Ergänzend</t>
    </r>
    <r>
      <rPr>
        <sz val="12"/>
        <rFont val="Calibri"/>
        <family val="2"/>
        <scheme val="minor"/>
      </rPr>
      <t xml:space="preserve"> bilanziert GEMIS auch weitere Ergebnisse, für die allerdings </t>
    </r>
    <r>
      <rPr>
        <b/>
        <sz val="12"/>
        <rFont val="Calibri"/>
        <family val="2"/>
        <scheme val="minor"/>
      </rPr>
      <t>nicht immer</t>
    </r>
    <r>
      <rPr>
        <sz val="12"/>
        <rFont val="Calibri"/>
        <family val="2"/>
        <scheme val="minor"/>
      </rPr>
      <t xml:space="preserve"> eine komplette Abdeckung aller</t>
    </r>
  </si>
  <si>
    <r>
      <t xml:space="preserve">Szenario zum Vergleich von Heizsystemen, wobei für Prozesse mit Kraft-Wärme-Kopplung (KWK) eine </t>
    </r>
    <r>
      <rPr>
        <b/>
        <sz val="10"/>
        <rFont val="Arial"/>
        <family val="2"/>
      </rPr>
      <t xml:space="preserve">Allokation zwischen gekoppelt erzeugten Strom und gekoppelt erzeugter Wärme </t>
    </r>
    <r>
      <rPr>
        <sz val="10"/>
        <rFont val="Arial"/>
        <family val="2"/>
      </rPr>
      <t xml:space="preserve">erfolgt (energiealloziert = "en"). Im Ergebnis wird </t>
    </r>
    <r>
      <rPr>
        <b/>
        <sz val="10"/>
        <color indexed="10"/>
        <rFont val="Arial"/>
        <family val="2"/>
      </rPr>
      <t>nur der wärmebezogene Anteil</t>
    </r>
    <r>
      <rPr>
        <sz val="10"/>
        <rFont val="Arial"/>
        <family val="2"/>
      </rPr>
      <t xml:space="preserve"> ausgewiesen. Für Elektro-Wärmepumpen (WP) wird Strom aus dem nationalen Erzeugungdmix (mix) angesetzt. Für Biogas (Mix Mais/Gülle) werden hier </t>
    </r>
    <r>
      <rPr>
        <b/>
        <sz val="10"/>
        <color indexed="10"/>
        <rFont val="Arial"/>
        <family val="2"/>
      </rPr>
      <t>keine</t>
    </r>
    <r>
      <rPr>
        <b/>
        <sz val="10"/>
        <rFont val="Arial"/>
        <family val="2"/>
      </rPr>
      <t xml:space="preserve"> </t>
    </r>
    <r>
      <rPr>
        <sz val="10"/>
        <rFont val="Arial"/>
        <family val="2"/>
      </rPr>
      <t>THG-Emissionen aus Landnutzungsänderungen (0LUC) einbezogen.</t>
    </r>
  </si>
  <si>
    <r>
      <t xml:space="preserve">Dieses Szenario vergleicht Prozesse zur Strombereitstellung aus fossilen Energien und AKW gegenüber solchen mit KWK (Kraft-Wärme-Kopplung) und RE (regenerativen Energien). Die KWK-Prozesse sind </t>
    </r>
    <r>
      <rPr>
        <b/>
        <sz val="10"/>
        <color rgb="FFFF0000"/>
        <rFont val="Arial"/>
        <family val="2"/>
      </rPr>
      <t>energiebezogen alloziert</t>
    </r>
    <r>
      <rPr>
        <sz val="10"/>
        <rFont val="Arial"/>
        <family val="2"/>
      </rPr>
      <t xml:space="preserve">, d.h. hier wird </t>
    </r>
    <r>
      <rPr>
        <sz val="10"/>
        <color rgb="FFFF0000"/>
        <rFont val="Arial"/>
        <family val="2"/>
      </rPr>
      <t xml:space="preserve">nur der </t>
    </r>
    <r>
      <rPr>
        <b/>
        <sz val="10"/>
        <color rgb="FFFF0000"/>
        <rFont val="Arial"/>
        <family val="2"/>
      </rPr>
      <t>strombezogene</t>
    </r>
    <r>
      <rPr>
        <sz val="10"/>
        <color rgb="FFFF0000"/>
        <rFont val="Arial"/>
        <family val="2"/>
      </rPr>
      <t xml:space="preserve"> Anteil</t>
    </r>
    <r>
      <rPr>
        <sz val="10"/>
        <rFont val="Arial"/>
        <family val="2"/>
      </rPr>
      <t xml:space="preserve"> ausgewiesen</t>
    </r>
  </si>
  <si>
    <t>deutsches Kraftwerksmix, ohne Stromtransport, -verteilung und Umspannverluste</t>
  </si>
  <si>
    <t>Hinweise zu den hier bereitgestellten ausgewählten Ergebnisdaten aus GEMIS</t>
  </si>
  <si>
    <r>
      <t>(</t>
    </r>
    <r>
      <rPr>
        <b/>
        <u/>
        <sz val="16"/>
        <color indexed="17"/>
        <rFont val="Calibri"/>
        <family val="2"/>
        <scheme val="minor"/>
      </rPr>
      <t>G</t>
    </r>
    <r>
      <rPr>
        <b/>
        <sz val="16"/>
        <rFont val="Calibri"/>
        <family val="2"/>
        <scheme val="minor"/>
      </rPr>
      <t xml:space="preserve">lobales </t>
    </r>
    <r>
      <rPr>
        <b/>
        <u/>
        <sz val="16"/>
        <color indexed="17"/>
        <rFont val="Calibri"/>
        <family val="2"/>
        <scheme val="minor"/>
      </rPr>
      <t>E</t>
    </r>
    <r>
      <rPr>
        <b/>
        <sz val="16"/>
        <rFont val="Calibri"/>
        <family val="2"/>
        <scheme val="minor"/>
      </rPr>
      <t>missions-</t>
    </r>
    <r>
      <rPr>
        <b/>
        <u/>
        <sz val="16"/>
        <color indexed="17"/>
        <rFont val="Calibri"/>
        <family val="2"/>
        <scheme val="minor"/>
      </rPr>
      <t>M</t>
    </r>
    <r>
      <rPr>
        <b/>
        <sz val="16"/>
        <rFont val="Calibri"/>
        <family val="2"/>
        <scheme val="minor"/>
      </rPr>
      <t xml:space="preserve">odell </t>
    </r>
    <r>
      <rPr>
        <b/>
        <u/>
        <sz val="16"/>
        <color indexed="17"/>
        <rFont val="Calibri"/>
        <family val="2"/>
        <scheme val="minor"/>
      </rPr>
      <t>I</t>
    </r>
    <r>
      <rPr>
        <b/>
        <sz val="16"/>
        <rFont val="Calibri"/>
        <family val="2"/>
        <scheme val="minor"/>
      </rPr>
      <t xml:space="preserve">ntegrierter </t>
    </r>
    <r>
      <rPr>
        <b/>
        <u/>
        <sz val="16"/>
        <color indexed="17"/>
        <rFont val="Calibri"/>
        <family val="2"/>
        <scheme val="minor"/>
      </rPr>
      <t>S</t>
    </r>
    <r>
      <rPr>
        <b/>
        <sz val="16"/>
        <rFont val="Calibri"/>
        <family val="2"/>
        <scheme val="minor"/>
      </rPr>
      <t xml:space="preserve">ysteme)  </t>
    </r>
  </si>
  <si>
    <r>
      <t xml:space="preserve">Der </t>
    </r>
    <r>
      <rPr>
        <b/>
        <sz val="12"/>
        <rFont val="Calibri"/>
        <family val="2"/>
        <scheme val="minor"/>
      </rPr>
      <t xml:space="preserve">KSA </t>
    </r>
    <r>
      <rPr>
        <sz val="12"/>
        <rFont val="Calibri"/>
        <family val="2"/>
        <scheme val="minor"/>
      </rPr>
      <t>ist das stoffliche Pendant zum Kumulierten Energie-Aufwand (KEA). In GEMIS wird der KSA weiterhin bilanziert, wobei insbesondere die differenzierte</t>
    </r>
  </si>
  <si>
    <r>
      <t xml:space="preserve">Da der KSA als </t>
    </r>
    <r>
      <rPr>
        <b/>
        <sz val="12"/>
        <rFont val="Calibri"/>
        <family val="2"/>
        <scheme val="minor"/>
      </rPr>
      <t>Summenparameter</t>
    </r>
    <r>
      <rPr>
        <sz val="12"/>
        <rFont val="Calibri"/>
        <family val="2"/>
        <scheme val="minor"/>
      </rPr>
      <t xml:space="preserve"> u.E. wenig sinnvolle Aussagen erlaubt (z.B. ist der Effekt der Kühlwassernutzung praktisch immer sichtbar und oft dominant)</t>
    </r>
  </si>
  <si>
    <t xml:space="preserve">und bei Anwendern Unklarheiten über die Abgrenzung zu energetisch genutzten Ressourcen (z.B. Erdöl, Kohle) auftreten, wird der KSA in dieser </t>
  </si>
  <si>
    <t>da die KSA-Summe wenig aussagekräftig ist (s.o.)</t>
  </si>
  <si>
    <t xml:space="preserve">GEMIS bilanziert weiterhin den KSA - es sollte aber die disaggregierte Ergebnisdarstellung nach den einzelnen Ressourcen verwendet werden, </t>
  </si>
  <si>
    <r>
      <t xml:space="preserve">Seit GEMIS 4.1 wurde die Berechnungsgrundlage für die </t>
    </r>
    <r>
      <rPr>
        <b/>
        <sz val="12"/>
        <rFont val="Calibri"/>
        <family val="2"/>
        <scheme val="minor"/>
      </rPr>
      <t>Flächeninanspruchnahme</t>
    </r>
    <r>
      <rPr>
        <sz val="12"/>
        <rFont val="Calibri"/>
        <family val="2"/>
        <scheme val="minor"/>
      </rPr>
      <t xml:space="preserve"> gegenüber den früheren GEMIS-Versionen geändert - nun wird </t>
    </r>
  </si>
  <si>
    <r>
      <t xml:space="preserve">Damit wird die Lebensdauer von Prozessen nicht mehr auf den Flächenbedarf angerechnet und die Werte sind mit früheren GEMIS-Daten </t>
    </r>
    <r>
      <rPr>
        <b/>
        <sz val="12"/>
        <rFont val="Calibri"/>
        <family val="2"/>
        <scheme val="minor"/>
      </rPr>
      <t>nicht vergleichbar</t>
    </r>
    <r>
      <rPr>
        <sz val="12"/>
        <rFont val="Calibri"/>
        <family val="2"/>
        <scheme val="minor"/>
      </rPr>
      <t>!</t>
    </r>
  </si>
  <si>
    <r>
      <t xml:space="preserve">der </t>
    </r>
    <r>
      <rPr>
        <b/>
        <sz val="12"/>
        <rFont val="Calibri"/>
        <family val="2"/>
        <scheme val="minor"/>
      </rPr>
      <t>jährliche</t>
    </r>
    <r>
      <rPr>
        <sz val="12"/>
        <rFont val="Calibri"/>
        <family val="2"/>
        <scheme val="minor"/>
      </rPr>
      <t xml:space="preserve"> Flächenbedarf bilanziert, um vergleichbarer mit anderen Untersuchungen zu sein. </t>
    </r>
  </si>
  <si>
    <r>
      <rPr>
        <b/>
        <sz val="12"/>
        <rFont val="Calibri"/>
        <family val="2"/>
        <scheme val="minor"/>
      </rPr>
      <t>Ergebnisanalyse nach einzelnen Ressourcen</t>
    </r>
    <r>
      <rPr>
        <sz val="12"/>
        <rFont val="Calibri"/>
        <family val="2"/>
        <scheme val="minor"/>
      </rPr>
      <t xml:space="preserve"> wie Metallen, Mineralien, biogenen Rohstoffen usw. sinnvoll ist.</t>
    </r>
  </si>
  <si>
    <t>Ergebniszusammenfassung nicht mehr enthalten.</t>
  </si>
  <si>
    <t>inputbezogene Wärmebereitstellung durch Strom (Kraftwerksmix)</t>
  </si>
  <si>
    <t>inputbezogene Wärmebereitstellung durch Zentralheizung mit Holzscheiten (Waldrestholz)</t>
  </si>
  <si>
    <t>inputbezogene Wärmebereitstellung durch Zentralheizung mit Holzpellets (Sägeindustrie-Reststoffe)</t>
  </si>
  <si>
    <t>Erdgas je kWh (Heizwert)</t>
  </si>
  <si>
    <t>Erdgas je kWh (Brennwert)</t>
  </si>
  <si>
    <t>Benzin je Liter, inkl. Biokraftstoffanteil</t>
  </si>
  <si>
    <t>Benzin je Liter, ohne Biokraftstoffanteil</t>
  </si>
  <si>
    <t>Diesel  je Liter, inkl. Biokraftstoffanteil</t>
  </si>
  <si>
    <t>Diesel  je Liter, ohne Biokraftstoffanteil</t>
  </si>
  <si>
    <t>Strom-KW-Park mix</t>
  </si>
  <si>
    <r>
      <t>Bezugspunkt Produkt</t>
    </r>
    <r>
      <rPr>
        <b/>
        <u/>
        <sz val="10"/>
        <color indexed="10"/>
        <rFont val="Arial"/>
        <family val="2"/>
      </rPr>
      <t>bereitstellung</t>
    </r>
    <r>
      <rPr>
        <b/>
        <sz val="10"/>
        <rFont val="Arial"/>
        <family val="2"/>
      </rPr>
      <t xml:space="preserve">, d.h. </t>
    </r>
    <r>
      <rPr>
        <b/>
        <u/>
        <sz val="10"/>
        <color indexed="10"/>
        <rFont val="Arial"/>
        <family val="2"/>
      </rPr>
      <t>ohne</t>
    </r>
    <r>
      <rPr>
        <b/>
        <sz val="10"/>
        <rFont val="Arial"/>
        <family val="2"/>
      </rPr>
      <t xml:space="preserve"> Zubereitung/Verzehr</t>
    </r>
  </si>
  <si>
    <r>
      <rPr>
        <b/>
        <sz val="12"/>
        <color theme="9" tint="-0.249977111117893"/>
        <rFont val="Arial"/>
        <family val="2"/>
      </rPr>
      <t>Produkt</t>
    </r>
    <r>
      <rPr>
        <b/>
        <sz val="12"/>
        <rFont val="Arial"/>
        <family val="2"/>
      </rPr>
      <t>bereitstellung</t>
    </r>
    <r>
      <rPr>
        <b/>
        <sz val="12"/>
        <color indexed="10"/>
        <rFont val="Arial"/>
        <family val="2"/>
      </rPr>
      <t xml:space="preserve"> je kg</t>
    </r>
  </si>
  <si>
    <t>Eier</t>
  </si>
  <si>
    <t>Milch</t>
  </si>
  <si>
    <t>Butter</t>
  </si>
  <si>
    <t>Käse</t>
  </si>
  <si>
    <t>Wurst</t>
  </si>
  <si>
    <t>frei Einzelhandel, je kg Ware</t>
  </si>
  <si>
    <t>Mischbrot (Weizen) frei Einzelhandel, je kg Ware</t>
  </si>
  <si>
    <t>Version 5.0</t>
  </si>
  <si>
    <t>Energie: hilfreiche Kennzahlen 2015</t>
  </si>
  <si>
    <t>Energie: Strom in DE 2015 - mit RE und KWK [kWh]</t>
  </si>
  <si>
    <t>Energie: Heizen mit KWK und RE 2015 [kWh]</t>
  </si>
  <si>
    <t>Energie: Heizen fossil - endenergiebezogen 2015 [kWh]</t>
  </si>
  <si>
    <r>
      <t xml:space="preserve"> - </t>
    </r>
    <r>
      <rPr>
        <b/>
        <sz val="12"/>
        <rFont val="Calibri"/>
        <family val="2"/>
        <scheme val="minor"/>
      </rPr>
      <t>Klimawirkung</t>
    </r>
    <r>
      <rPr>
        <sz val="12"/>
        <rFont val="Calibri"/>
        <family val="2"/>
        <scheme val="minor"/>
      </rPr>
      <t xml:space="preserve"> (einzelne Treibhausgase sowie CO</t>
    </r>
    <r>
      <rPr>
        <vertAlign val="subscript"/>
        <sz val="12"/>
        <rFont val="Calibri"/>
        <family val="2"/>
        <scheme val="minor"/>
      </rPr>
      <t>2</t>
    </r>
    <r>
      <rPr>
        <sz val="12"/>
        <rFont val="Calibri"/>
        <family val="2"/>
        <scheme val="minor"/>
      </rPr>
      <t>-Äquivalente für 100 Jahre Integrationszeit nach IPCC 2013)</t>
    </r>
  </si>
  <si>
    <r>
      <t>Erdgas, je kWh verbrannt, bezogen auf den oberen Heizwert (Brennwert, H</t>
    </r>
    <r>
      <rPr>
        <vertAlign val="subscript"/>
        <sz val="10"/>
        <rFont val="Arial"/>
        <family val="2"/>
      </rPr>
      <t>o</t>
    </r>
    <r>
      <rPr>
        <sz val="10"/>
        <rFont val="Arial"/>
        <family val="2"/>
      </rPr>
      <t>)</t>
    </r>
  </si>
  <si>
    <r>
      <t>Erdgas, je kWh verbrannt, bezogen auf den unteren Heizwert (H</t>
    </r>
    <r>
      <rPr>
        <vertAlign val="subscript"/>
        <sz val="10"/>
        <rFont val="Arial"/>
        <family val="2"/>
      </rPr>
      <t>u</t>
    </r>
    <r>
      <rPr>
        <sz val="10"/>
        <rFont val="Arial"/>
        <family val="2"/>
      </rPr>
      <t>)</t>
    </r>
  </si>
  <si>
    <r>
      <t>Erdgas, je m</t>
    </r>
    <r>
      <rPr>
        <vertAlign val="superscript"/>
        <sz val="10"/>
        <rFont val="Arial"/>
        <family val="2"/>
      </rPr>
      <t>3</t>
    </r>
    <r>
      <rPr>
        <sz val="10"/>
        <rFont val="Arial"/>
        <family val="2"/>
      </rPr>
      <t xml:space="preserve"> verbrannt (bezogen auf unteren Heizwert H</t>
    </r>
    <r>
      <rPr>
        <vertAlign val="subscript"/>
        <sz val="10"/>
        <rFont val="Arial"/>
        <family val="2"/>
      </rPr>
      <t>u</t>
    </r>
    <r>
      <rPr>
        <sz val="10"/>
        <rFont val="Arial"/>
        <family val="2"/>
      </rPr>
      <t xml:space="preserve">) </t>
    </r>
  </si>
  <si>
    <t>Diesel  (ohne Biokraftstoffanteil), je Liter in Fahrzeug genutzt</t>
  </si>
  <si>
    <t>Benzin (ohne Biokraftstoffanteil), je Liter in Fahrzeug genutzt</t>
  </si>
  <si>
    <t>Heizung für Holz-Hackschnitzel (aus heimischem Waldrest- und Schwachholz)</t>
  </si>
  <si>
    <t>Heizung für Holzpellets (aus heimischen Sägewerksreststoffen)</t>
  </si>
  <si>
    <t>Heizung für Scheitholz (aus hemimischem Waldrest- und schwachholz)</t>
  </si>
  <si>
    <t>Zentralheizung für Flüssiggas (liqufied petrol gas)</t>
  </si>
  <si>
    <t>Zentralheizung für Heizöl</t>
  </si>
  <si>
    <t>Fernwärme Holz-Hackschnitzel (Kurzumtrieb)-HKW mit Gaskessel inkl. Wärmenetz, Leitungsverlusten + Pumpstrom</t>
  </si>
  <si>
    <t>Braunkohle-Brikett Lausitz (Ost)</t>
  </si>
  <si>
    <t>Braunkohle-Brikett rheinisch (West)</t>
  </si>
  <si>
    <t>Heizung für ostdeutsche Braunkohle-Brikett aus der Lausitz</t>
  </si>
  <si>
    <t>Heizung für westdeutsche Braunkohle-Brikett aus dem rheinischen Revier</t>
  </si>
  <si>
    <t>Steinkohle-Brikett</t>
  </si>
  <si>
    <t>Heizugn für Steinkohle-Brikett (importiert)</t>
  </si>
  <si>
    <t>Verkehr: Benzin- und Diesel-Pkw in DE 2015 (je kWh)</t>
  </si>
  <si>
    <t>Dieses Szenario vergleicht deutsche Mittelklasse-Pkw pro kWh Kraftstoffeinsatz für Benzin (mit und ohne Bioethanolanteil) sowie Diesel (mit und ohne Biodieselanteil) für das Jahr 2015.</t>
  </si>
  <si>
    <t>Pkw-Diesel-mittel-DE-2015 inkl. Bio (je kWh)</t>
  </si>
  <si>
    <t>Pkw-Diesel-mittel-DE-2015 exkl. Bio (je kWh)</t>
  </si>
  <si>
    <t>mittlerer Pkw mit Dieselmotor für Diesel, ohne Biokraftstoffanteile, inkl. Fahrzeugherstellung</t>
  </si>
  <si>
    <t>mittlerer Pkw mit Dieselmotor für Diesel mit Biokraftstoffanteilen, inkl. Fahrzeugherstellung</t>
  </si>
  <si>
    <t>Pkw-Nutzung, je kWh Kraftstoffeinsatz</t>
  </si>
  <si>
    <t>Stoffe: Metalle in DE 2015 [je kg]</t>
  </si>
  <si>
    <t>Bereitstellung von primärem Aluminium frei Werk, inkl. anteiligen Importen</t>
  </si>
  <si>
    <t>Aluminium-DE primär</t>
  </si>
  <si>
    <t>Bereitstellung von primärem Aluminium frei Werk, nur Herstellung in Deutschland</t>
  </si>
  <si>
    <t>Bereitstellung von sekunärem Aluminium frei Werk, nur Herstellung in Deutschland</t>
  </si>
  <si>
    <r>
      <t>Bezugspunkt Produkt</t>
    </r>
    <r>
      <rPr>
        <b/>
        <u/>
        <sz val="10"/>
        <color indexed="10"/>
        <rFont val="Arial"/>
        <family val="2"/>
      </rPr>
      <t>bereitstellung</t>
    </r>
    <r>
      <rPr>
        <b/>
        <sz val="10"/>
        <rFont val="Arial"/>
        <family val="2"/>
      </rPr>
      <t xml:space="preserve">, d.h. </t>
    </r>
    <r>
      <rPr>
        <b/>
        <u/>
        <sz val="10"/>
        <color indexed="10"/>
        <rFont val="Arial"/>
        <family val="2"/>
      </rPr>
      <t>ohne</t>
    </r>
    <r>
      <rPr>
        <b/>
        <sz val="10"/>
        <rFont val="Arial"/>
        <family val="2"/>
      </rPr>
      <t xml:space="preserve"> Nutzung</t>
    </r>
  </si>
  <si>
    <t>Bereitstellung von primärem Blei frei Werk, inkl. anteiligen Importen</t>
  </si>
  <si>
    <t>Bereitstellung von sekundärem Blei frei Werk, Herstellung nur in Deutschland</t>
  </si>
  <si>
    <t>Kupfer</t>
  </si>
  <si>
    <t>Bereitstellung von Kupfer frei Werk, inkl. anteiligen Importen</t>
  </si>
  <si>
    <t>Stahl-mix</t>
  </si>
  <si>
    <t>Herstellung von Stahl in Deutschland, Mix Oxygen- und Elektrostahl</t>
  </si>
  <si>
    <t>Stahl-Elektro</t>
  </si>
  <si>
    <t>Herstellung von Stahl in Deutschland, Elektrostahl</t>
  </si>
  <si>
    <t>Herstellung von Stahlblech in Deutschland, aus Mix Oxygen- und Elektrostahl</t>
  </si>
  <si>
    <t>Zink</t>
  </si>
  <si>
    <t>Bereitstellung von Zink frei Werk, inkl. anteiligen Importen</t>
  </si>
  <si>
    <t>Dieses Szenario bilanziert den Herstellungsaufwand für die Bereitstellung ausgewählter Metalle in Deutschland im Jahr 2015 (durchschnittliche Daten). Soweit nötig, sind Auslandsanteile (Importe) einbezogen.</t>
  </si>
  <si>
    <t>Ernährung: Nahrungsmittel im Einzelhandel in DE 2015, ohne Fisch [je kg]</t>
  </si>
  <si>
    <t>Dieses Szenario bilanziert den Herstellungsaufwand für die Bereitstellung ausgewählter Nahrungsmittel frei Einzelhandel in Deutschland im Jahr 2015 (durchschnittliche Daten). Soweit nötig, sind Auslandsanteile (z.B. bei Futtermittel) sowie Importe (z.B. Südfrüchte) einbezogen.</t>
  </si>
  <si>
    <t>Gas Brennwert</t>
  </si>
  <si>
    <t>Flüssiggas (LPG)</t>
  </si>
  <si>
    <t>Elektro-Speicher-mix</t>
  </si>
  <si>
    <t>Holz-Scheit</t>
  </si>
  <si>
    <t>Holz-Hackschnitzel (Wald)</t>
  </si>
  <si>
    <t>Solar-Warmwasser-flach</t>
  </si>
  <si>
    <t>Solar-Warmwasser-Vakuum</t>
  </si>
  <si>
    <t>Fernwärme Holz-Wald-HKW</t>
  </si>
  <si>
    <t>Fernwärme Holz-KUP-HKW</t>
  </si>
  <si>
    <t>BrK-Brik-Lau-Hzg 100%</t>
  </si>
  <si>
    <t>BrK-Brik-rhei-Hzg 100%</t>
  </si>
  <si>
    <t>Braunkohle-Kessel-WSF-Industrie-100%</t>
  </si>
  <si>
    <t>Wind Park offshore</t>
  </si>
  <si>
    <t>KW-mix 2010</t>
  </si>
  <si>
    <t>KW-mix 2011</t>
  </si>
  <si>
    <t>KW-mix 2012</t>
  </si>
  <si>
    <t>KW-mix 2013</t>
  </si>
  <si>
    <t>KW-mix 2014</t>
  </si>
  <si>
    <t>KW-mix 2015</t>
  </si>
  <si>
    <t>KW-mix 2016</t>
  </si>
  <si>
    <t>KW-mix 2017</t>
  </si>
  <si>
    <t>KW-mix 2018</t>
  </si>
  <si>
    <t>Netz-lokal 2010</t>
  </si>
  <si>
    <t>Netz-lokal 2011</t>
  </si>
  <si>
    <t>Netz-lokal 2012</t>
  </si>
  <si>
    <t>Netz-lokal 2013</t>
  </si>
  <si>
    <t>Netz-lokal 2014</t>
  </si>
  <si>
    <t>Netz-lokal 2015</t>
  </si>
  <si>
    <t>Netz-lokal 2016</t>
  </si>
  <si>
    <t>Netz-lokal 2017</t>
  </si>
  <si>
    <t>Netz-lokal 2018</t>
  </si>
  <si>
    <t>Pkw-Otto-mittel-DE-2015 inkl. Bio (je kWh)</t>
  </si>
  <si>
    <t>Pkw-Otto-mittel-DE-2015 exkl. Bio (je kWh)</t>
  </si>
  <si>
    <t>Aluminium-mix DE primär (inkl. Import)</t>
  </si>
  <si>
    <t>Aluminium-DE-sekundär</t>
  </si>
  <si>
    <t>Blei-DE-primär</t>
  </si>
  <si>
    <t>Blei-DE-sekundär</t>
  </si>
  <si>
    <t>Stahlblech-verzinkt</t>
  </si>
  <si>
    <t>Brot-misch</t>
  </si>
  <si>
    <t>Gemüse-frisch</t>
  </si>
  <si>
    <t>Gemüse-Konserven</t>
  </si>
  <si>
    <t>Gemüse-TK</t>
  </si>
  <si>
    <t>Kartoffeln-frisch</t>
  </si>
  <si>
    <t>Kartoffeln-Pommes-TK</t>
  </si>
  <si>
    <t>Kartoffel-Trockenprodukte</t>
  </si>
  <si>
    <t>Tomaten-frisch</t>
  </si>
  <si>
    <t>Bananen-importiert</t>
  </si>
  <si>
    <t>Orangen-importiert</t>
  </si>
  <si>
    <t>Obst-frisch</t>
  </si>
  <si>
    <t>Reis-importiert</t>
  </si>
  <si>
    <t>Masthähnchen-frisch</t>
  </si>
  <si>
    <t>Rindfleisch-frisch</t>
  </si>
  <si>
    <t>Schweinefleisch-frisch</t>
  </si>
  <si>
    <t>Energie: Strom in DE 2010-2019 Statistik  [g, kWh]</t>
  </si>
  <si>
    <t xml:space="preserve">Dieses Szenario vergleicht die Strombereitstellung frei lokalem Netz bzw. Kraftwerksmix in Deutschland von 2010-2019 (statistische Daten) </t>
  </si>
  <si>
    <t>Netz-lokal 2019</t>
  </si>
  <si>
    <t>KW-mix 2019</t>
  </si>
  <si>
    <t>Fernwärme-mix (KWK: energiealloziert)</t>
  </si>
  <si>
    <t>Stoffe: Kunststoffe 2015 [je kg]</t>
  </si>
  <si>
    <t>EPS</t>
  </si>
  <si>
    <t>HDPE</t>
  </si>
  <si>
    <t>LDPE</t>
  </si>
  <si>
    <t>PP</t>
  </si>
  <si>
    <t>PS</t>
  </si>
  <si>
    <t>PET</t>
  </si>
  <si>
    <t>PUR-Hartschaum</t>
  </si>
  <si>
    <t xml:space="preserve">Bereitstellung von extrudiertem Polystyrol </t>
  </si>
  <si>
    <t>Bereitstellung von high-density polyethylen</t>
  </si>
  <si>
    <t>Bereitstellung von low-density polyethylen</t>
  </si>
  <si>
    <t>Bereitstellung von Popypropylen</t>
  </si>
  <si>
    <t xml:space="preserve">Bereitstellung von Polystyrol </t>
  </si>
  <si>
    <t>Bereitstellung von Polyurethan (Hartschaum)</t>
  </si>
  <si>
    <t>Bereitstellung von Polyethylenterephthalat</t>
  </si>
  <si>
    <t>Stoffe: Baustoffe 2015 [je kg]</t>
  </si>
  <si>
    <t>Dieses Szenario bilanziert den Herstellungsaufwand für die Bereitstellung ausgewählter Baustoffe in Deutschland im Jahr 2015 (durchschnittliche Daten). Soweit nötig, sind Auslandsanteile (Importe) einbezogen.</t>
  </si>
  <si>
    <t>Kies</t>
  </si>
  <si>
    <t>Sand</t>
  </si>
  <si>
    <t>Beton</t>
  </si>
  <si>
    <t>Branntkalk</t>
  </si>
  <si>
    <t>Gips</t>
  </si>
  <si>
    <t>Glas</t>
  </si>
  <si>
    <t>Steinwolle</t>
  </si>
  <si>
    <t>Herstellung von Portland-Zement</t>
  </si>
  <si>
    <t>Herstellung von Steinwolle als Dämmstoff</t>
  </si>
  <si>
    <t>Bereitstellung von Sand</t>
  </si>
  <si>
    <t>Bereitstellung von Kies</t>
  </si>
  <si>
    <t>Herstellung von Beton</t>
  </si>
  <si>
    <t>Herstellung von Branntkalk</t>
  </si>
  <si>
    <t>Herstellung von Gips</t>
  </si>
  <si>
    <t>Herstellung von Flachglas (Fenster…)</t>
  </si>
  <si>
    <t>Zement (Portland)</t>
  </si>
  <si>
    <t>lokales Stromnetz (Niederspannung) frei Haushalte/Kleinverbrauch, inkl. Netzverluste, nach statistischen Daten</t>
  </si>
  <si>
    <t>deutsches Kraftwerksmix, ohne Stromtransport, -verteilungs- und Umspannverluste, nach statistischen Daten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</si>
</sst>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0.0000"/>
    <numFmt numFmtId="166" formatCode="0.0"/>
    <numFmt numFmtId="167" formatCode="_-* #,##0\ _D_M_-;\-* #,##0\ _D_M_-;_-* &quot;-&quot;??\ _D_M_-;_-@_-"/>
    <numFmt numFmtId="168" formatCode="0.00000000"/>
    <numFmt numFmtId="169" formatCode="#,##0.000"/>
    <numFmt numFmtId="170" formatCode="#,##0.0"/>
    <numFmt numFmtId="171" formatCode="#,##0.0000"/>
    <numFmt numFmtId="172" formatCode="0.000"/>
    <numFmt numFmtId="173" formatCode="0.00000"/>
    <numFmt numFmtId="174" formatCode="#,##0.00000"/>
  </numFmts>
  <fonts count="45" x14ac:knownFonts="1">
    <font>
      <sz val="10"/>
      <name val="Arial"/>
    </font>
    <font>
      <sz val="10"/>
      <name val="Arial"/>
      <family val="2"/>
    </font>
    <font>
      <sz val="10"/>
      <name val="Arial"/>
      <family val="2"/>
    </font>
    <font>
      <u/>
      <sz val="10"/>
      <color indexed="12"/>
      <name val="Arial"/>
      <family val="2"/>
    </font>
    <font>
      <b/>
      <sz val="10"/>
      <name val="Arial"/>
      <family val="2"/>
    </font>
    <font>
      <sz val="10"/>
      <name val="Arial"/>
      <family val="2"/>
    </font>
    <font>
      <b/>
      <sz val="10"/>
      <color indexed="10"/>
      <name val="Arial"/>
      <family val="2"/>
    </font>
    <font>
      <b/>
      <sz val="12"/>
      <name val="Arial"/>
      <family val="2"/>
    </font>
    <font>
      <b/>
      <sz val="12"/>
      <color indexed="10"/>
      <name val="Arial"/>
      <family val="2"/>
    </font>
    <font>
      <b/>
      <sz val="13.5"/>
      <name val="Arial"/>
      <family val="2"/>
    </font>
    <font>
      <b/>
      <sz val="10"/>
      <name val="Arial"/>
      <family val="2"/>
    </font>
    <font>
      <b/>
      <u/>
      <sz val="10"/>
      <name val="Arial"/>
      <family val="2"/>
    </font>
    <font>
      <b/>
      <sz val="10"/>
      <color indexed="53"/>
      <name val="Arial"/>
      <family val="2"/>
    </font>
    <font>
      <b/>
      <u/>
      <sz val="10"/>
      <color indexed="10"/>
      <name val="Arial"/>
      <family val="2"/>
    </font>
    <font>
      <b/>
      <vertAlign val="subscript"/>
      <sz val="10"/>
      <name val="Arial"/>
      <family val="2"/>
    </font>
    <font>
      <b/>
      <u/>
      <sz val="12"/>
      <color indexed="10"/>
      <name val="Arial"/>
      <family val="2"/>
    </font>
    <font>
      <b/>
      <sz val="14"/>
      <color indexed="10"/>
      <name val="Calibri"/>
      <family val="2"/>
      <scheme val="minor"/>
    </font>
    <font>
      <sz val="10"/>
      <name val="Calibri"/>
      <family val="2"/>
      <scheme val="minor"/>
    </font>
    <font>
      <sz val="12"/>
      <name val="Calibri"/>
      <family val="2"/>
      <scheme val="minor"/>
    </font>
    <font>
      <b/>
      <sz val="12"/>
      <name val="Calibri"/>
      <family val="2"/>
      <scheme val="minor"/>
    </font>
    <font>
      <vertAlign val="subscript"/>
      <sz val="12"/>
      <name val="Calibri"/>
      <family val="2"/>
      <scheme val="minor"/>
    </font>
    <font>
      <b/>
      <sz val="14"/>
      <color indexed="17"/>
      <name val="Calibri"/>
      <family val="2"/>
      <scheme val="minor"/>
    </font>
    <font>
      <b/>
      <u/>
      <sz val="12"/>
      <name val="Calibri"/>
      <family val="2"/>
      <scheme val="minor"/>
    </font>
    <font>
      <b/>
      <u/>
      <sz val="12"/>
      <color indexed="10"/>
      <name val="Calibri"/>
      <family val="2"/>
      <scheme val="minor"/>
    </font>
    <font>
      <b/>
      <sz val="12"/>
      <color indexed="10"/>
      <name val="Calibri"/>
      <family val="2"/>
      <scheme val="minor"/>
    </font>
    <font>
      <b/>
      <sz val="12"/>
      <color indexed="17"/>
      <name val="Calibri"/>
      <family val="2"/>
      <scheme val="minor"/>
    </font>
    <font>
      <b/>
      <sz val="12"/>
      <color indexed="57"/>
      <name val="Calibri"/>
      <family val="2"/>
      <scheme val="minor"/>
    </font>
    <font>
      <b/>
      <u/>
      <sz val="12"/>
      <color indexed="12"/>
      <name val="Calibri"/>
      <family val="2"/>
      <scheme val="minor"/>
    </font>
    <font>
      <u/>
      <sz val="10"/>
      <color indexed="12"/>
      <name val="Calibri"/>
      <family val="2"/>
      <scheme val="minor"/>
    </font>
    <font>
      <b/>
      <sz val="12"/>
      <color indexed="18"/>
      <name val="Calibri"/>
      <family val="2"/>
      <scheme val="minor"/>
    </font>
    <font>
      <b/>
      <sz val="12"/>
      <color indexed="12"/>
      <name val="Calibri"/>
      <family val="2"/>
      <scheme val="minor"/>
    </font>
    <font>
      <sz val="14"/>
      <name val="Calibri"/>
      <family val="2"/>
      <scheme val="minor"/>
    </font>
    <font>
      <sz val="12"/>
      <color indexed="10"/>
      <name val="Calibri"/>
      <family val="2"/>
      <scheme val="minor"/>
    </font>
    <font>
      <b/>
      <sz val="16"/>
      <name val="Calibri"/>
      <family val="2"/>
      <scheme val="minor"/>
    </font>
    <font>
      <b/>
      <sz val="14"/>
      <color rgb="FF0070C0"/>
      <name val="Calibri"/>
      <family val="2"/>
      <scheme val="minor"/>
    </font>
    <font>
      <b/>
      <u/>
      <sz val="12"/>
      <color rgb="FF0070C0"/>
      <name val="Calibri"/>
      <family val="2"/>
      <scheme val="minor"/>
    </font>
    <font>
      <b/>
      <sz val="12"/>
      <color rgb="FF0070C0"/>
      <name val="Arial"/>
      <family val="2"/>
    </font>
    <font>
      <b/>
      <sz val="10"/>
      <color rgb="FFFF0000"/>
      <name val="Arial"/>
      <family val="2"/>
    </font>
    <font>
      <sz val="10"/>
      <color rgb="FFFF0000"/>
      <name val="Arial"/>
      <family val="2"/>
    </font>
    <font>
      <b/>
      <u/>
      <sz val="16"/>
      <color indexed="17"/>
      <name val="Calibri"/>
      <family val="2"/>
      <scheme val="minor"/>
    </font>
    <font>
      <sz val="16"/>
      <name val="Calibri"/>
      <family val="2"/>
      <scheme val="minor"/>
    </font>
    <font>
      <b/>
      <sz val="16"/>
      <color rgb="FF0070C0"/>
      <name val="Calibri"/>
      <family val="2"/>
      <scheme val="minor"/>
    </font>
    <font>
      <b/>
      <sz val="12"/>
      <color theme="9" tint="-0.249977111117893"/>
      <name val="Arial"/>
      <family val="2"/>
    </font>
    <font>
      <vertAlign val="subscript"/>
      <sz val="10"/>
      <name val="Arial"/>
      <family val="2"/>
    </font>
    <font>
      <vertAlign val="superscript"/>
      <sz val="10"/>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164" fontId="2" fillId="0" borderId="0" applyFont="0" applyFill="0" applyBorder="0" applyAlignment="0" applyProtection="0"/>
    <xf numFmtId="0" fontId="3" fillId="0" borderId="0" applyNumberFormat="0" applyFill="0" applyBorder="0" applyAlignment="0" applyProtection="0"/>
  </cellStyleXfs>
  <cellXfs count="252">
    <xf numFmtId="0" fontId="0" fillId="0" borderId="0" xfId="0"/>
    <xf numFmtId="0" fontId="4" fillId="2" borderId="0" xfId="0" applyFont="1" applyFill="1"/>
    <xf numFmtId="0" fontId="0" fillId="2" borderId="0" xfId="0" applyFill="1"/>
    <xf numFmtId="0" fontId="3" fillId="0" borderId="0" xfId="2" applyAlignment="1" applyProtection="1"/>
    <xf numFmtId="0" fontId="8" fillId="2" borderId="0" xfId="0" applyFont="1" applyFill="1"/>
    <xf numFmtId="0" fontId="4" fillId="2" borderId="1" xfId="0" applyFont="1" applyFill="1" applyBorder="1"/>
    <xf numFmtId="0" fontId="9" fillId="0" borderId="0" xfId="0" applyFont="1"/>
    <xf numFmtId="0" fontId="4" fillId="2" borderId="2" xfId="0" applyFont="1" applyFill="1" applyBorder="1"/>
    <xf numFmtId="0" fontId="0" fillId="2" borderId="3" xfId="0" applyFill="1" applyBorder="1"/>
    <xf numFmtId="22" fontId="0" fillId="0" borderId="0" xfId="0" applyNumberFormat="1"/>
    <xf numFmtId="166" fontId="0" fillId="0" borderId="1" xfId="0" applyNumberFormat="1" applyBorder="1"/>
    <xf numFmtId="11" fontId="0" fillId="0" borderId="0" xfId="0" applyNumberFormat="1"/>
    <xf numFmtId="0" fontId="4" fillId="0" borderId="0" xfId="0" applyFont="1" applyAlignment="1">
      <alignment horizontal="center"/>
    </xf>
    <xf numFmtId="2" fontId="0" fillId="0" borderId="1" xfId="0" applyNumberFormat="1" applyBorder="1"/>
    <xf numFmtId="168" fontId="0" fillId="0" borderId="0" xfId="0" applyNumberFormat="1"/>
    <xf numFmtId="168" fontId="0" fillId="0" borderId="0" xfId="0" applyNumberFormat="1" applyFill="1"/>
    <xf numFmtId="0" fontId="4" fillId="2" borderId="4" xfId="0" applyFont="1" applyFill="1" applyBorder="1" applyAlignment="1">
      <alignment vertical="center" wrapText="1"/>
    </xf>
    <xf numFmtId="49" fontId="0" fillId="2" borderId="0" xfId="0" applyNumberFormat="1" applyFill="1" applyBorder="1" applyAlignment="1">
      <alignment vertical="center" wrapText="1"/>
    </xf>
    <xf numFmtId="0" fontId="0" fillId="2" borderId="5" xfId="0" applyFill="1" applyBorder="1"/>
    <xf numFmtId="0" fontId="8" fillId="0" borderId="0" xfId="0" applyFont="1"/>
    <xf numFmtId="165" fontId="0" fillId="0" borderId="0" xfId="0" applyNumberFormat="1"/>
    <xf numFmtId="0" fontId="4" fillId="2" borderId="1" xfId="0" applyFont="1" applyFill="1" applyBorder="1" applyAlignment="1">
      <alignment vertical="center"/>
    </xf>
    <xf numFmtId="0" fontId="0" fillId="0" borderId="0" xfId="0" applyBorder="1"/>
    <xf numFmtId="0" fontId="4" fillId="0" borderId="12" xfId="0" applyFont="1" applyBorder="1" applyAlignment="1">
      <alignment horizontal="center"/>
    </xf>
    <xf numFmtId="167" fontId="1" fillId="0" borderId="1" xfId="1" applyNumberFormat="1" applyFont="1" applyBorder="1"/>
    <xf numFmtId="0" fontId="4" fillId="0" borderId="0" xfId="0" applyFont="1" applyBorder="1" applyAlignment="1">
      <alignment horizontal="center"/>
    </xf>
    <xf numFmtId="0" fontId="0" fillId="0" borderId="16" xfId="0" applyBorder="1"/>
    <xf numFmtId="0" fontId="4" fillId="2" borderId="20" xfId="0" applyFont="1" applyFill="1" applyBorder="1"/>
    <xf numFmtId="0" fontId="0" fillId="2" borderId="0" xfId="0" applyNumberFormat="1" applyFill="1" applyBorder="1" applyAlignment="1">
      <alignment vertical="center" wrapText="1"/>
    </xf>
    <xf numFmtId="0" fontId="3" fillId="0" borderId="0" xfId="2" applyBorder="1" applyAlignment="1" applyProtection="1"/>
    <xf numFmtId="0" fontId="0" fillId="0" borderId="0" xfId="0" applyFill="1" applyBorder="1" applyAlignment="1">
      <alignment horizontal="left" wrapText="1"/>
    </xf>
    <xf numFmtId="0" fontId="4" fillId="2" borderId="2" xfId="0" applyFont="1" applyFill="1" applyBorder="1" applyAlignment="1">
      <alignment vertical="center" wrapText="1"/>
    </xf>
    <xf numFmtId="0" fontId="5" fillId="0" borderId="6" xfId="0" applyFont="1" applyFill="1" applyBorder="1"/>
    <xf numFmtId="0" fontId="4" fillId="0" borderId="32" xfId="0" applyFont="1" applyBorder="1" applyAlignment="1">
      <alignment horizontal="center"/>
    </xf>
    <xf numFmtId="0" fontId="4" fillId="0" borderId="33"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166" fontId="0" fillId="0" borderId="32" xfId="0" applyNumberFormat="1" applyBorder="1"/>
    <xf numFmtId="2" fontId="0" fillId="0" borderId="33" xfId="0" applyNumberFormat="1" applyBorder="1"/>
    <xf numFmtId="2" fontId="0" fillId="0" borderId="30" xfId="0" applyNumberFormat="1" applyBorder="1"/>
    <xf numFmtId="166" fontId="0" fillId="0" borderId="27" xfId="0" applyNumberFormat="1" applyBorder="1"/>
    <xf numFmtId="2" fontId="0" fillId="0" borderId="28" xfId="0" applyNumberFormat="1" applyBorder="1"/>
    <xf numFmtId="0" fontId="4" fillId="0" borderId="35" xfId="0" applyFont="1" applyBorder="1" applyAlignment="1">
      <alignment horizontal="center"/>
    </xf>
    <xf numFmtId="0" fontId="4" fillId="0" borderId="34" xfId="0" applyFont="1" applyBorder="1" applyAlignment="1">
      <alignment horizontal="center"/>
    </xf>
    <xf numFmtId="0" fontId="4" fillId="6" borderId="17" xfId="0" applyFont="1" applyFill="1" applyBorder="1"/>
    <xf numFmtId="0" fontId="4" fillId="0" borderId="16" xfId="0" applyFont="1" applyBorder="1"/>
    <xf numFmtId="0" fontId="5" fillId="0" borderId="15" xfId="0" applyFont="1" applyBorder="1"/>
    <xf numFmtId="0" fontId="5" fillId="0" borderId="16" xfId="0" applyFont="1" applyBorder="1"/>
    <xf numFmtId="0" fontId="4" fillId="4" borderId="17" xfId="0" applyFont="1" applyFill="1" applyBorder="1"/>
    <xf numFmtId="0" fontId="5" fillId="0" borderId="14" xfId="0" applyFont="1" applyBorder="1"/>
    <xf numFmtId="167" fontId="1" fillId="0" borderId="31" xfId="1" applyNumberFormat="1" applyFont="1" applyBorder="1"/>
    <xf numFmtId="167" fontId="1" fillId="0" borderId="32" xfId="1" applyNumberFormat="1" applyFont="1" applyBorder="1"/>
    <xf numFmtId="167" fontId="1" fillId="0" borderId="29" xfId="1" applyNumberFormat="1" applyFont="1" applyBorder="1"/>
    <xf numFmtId="167" fontId="1" fillId="0" borderId="26" xfId="1" applyNumberFormat="1" applyFont="1" applyBorder="1"/>
    <xf numFmtId="167" fontId="1" fillId="0" borderId="27" xfId="1" applyNumberFormat="1" applyFont="1" applyBorder="1"/>
    <xf numFmtId="0" fontId="4" fillId="7" borderId="36" xfId="0" applyFont="1" applyFill="1" applyBorder="1"/>
    <xf numFmtId="2" fontId="0" fillId="0" borderId="31" xfId="0" applyNumberFormat="1" applyBorder="1"/>
    <xf numFmtId="2" fontId="0" fillId="0" borderId="32" xfId="0" applyNumberFormat="1" applyBorder="1"/>
    <xf numFmtId="2" fontId="0" fillId="0" borderId="29" xfId="0" applyNumberFormat="1" applyBorder="1"/>
    <xf numFmtId="2" fontId="0" fillId="0" borderId="26" xfId="0" applyNumberFormat="1" applyBorder="1"/>
    <xf numFmtId="2" fontId="0" fillId="0" borderId="27" xfId="0" applyNumberFormat="1" applyBorder="1"/>
    <xf numFmtId="0" fontId="4" fillId="0" borderId="8" xfId="0" applyFont="1" applyBorder="1"/>
    <xf numFmtId="0" fontId="4" fillId="0" borderId="22" xfId="0" applyFont="1" applyBorder="1" applyAlignment="1">
      <alignment horizontal="center"/>
    </xf>
    <xf numFmtId="0" fontId="4" fillId="3" borderId="36" xfId="0" applyFont="1" applyFill="1" applyBorder="1"/>
    <xf numFmtId="169" fontId="0" fillId="0" borderId="15" xfId="0" applyNumberFormat="1" applyBorder="1"/>
    <xf numFmtId="169" fontId="0" fillId="0" borderId="16" xfId="0" applyNumberFormat="1" applyBorder="1"/>
    <xf numFmtId="166" fontId="0" fillId="0" borderId="31" xfId="0" applyNumberFormat="1" applyBorder="1"/>
    <xf numFmtId="166" fontId="0" fillId="0" borderId="29" xfId="0" applyNumberFormat="1" applyBorder="1"/>
    <xf numFmtId="166" fontId="0" fillId="0" borderId="26" xfId="0" applyNumberFormat="1" applyBorder="1"/>
    <xf numFmtId="169" fontId="0" fillId="0" borderId="17" xfId="0" applyNumberFormat="1" applyBorder="1"/>
    <xf numFmtId="165" fontId="0" fillId="0" borderId="15" xfId="0" applyNumberFormat="1" applyFill="1" applyBorder="1"/>
    <xf numFmtId="165" fontId="0" fillId="0" borderId="15" xfId="0" applyNumberFormat="1" applyFill="1" applyBorder="1" applyAlignment="1">
      <alignment vertical="center"/>
    </xf>
    <xf numFmtId="165" fontId="0" fillId="0" borderId="37" xfId="0" applyNumberFormat="1" applyBorder="1"/>
    <xf numFmtId="0" fontId="0" fillId="0" borderId="15" xfId="0" applyFill="1" applyBorder="1"/>
    <xf numFmtId="170" fontId="0" fillId="0" borderId="17" xfId="0" applyNumberFormat="1" applyBorder="1"/>
    <xf numFmtId="170" fontId="0" fillId="0" borderId="15" xfId="0" applyNumberFormat="1" applyBorder="1"/>
    <xf numFmtId="170" fontId="0" fillId="0" borderId="16" xfId="0" applyNumberFormat="1" applyBorder="1"/>
    <xf numFmtId="165" fontId="0" fillId="0" borderId="14" xfId="0" applyNumberFormat="1" applyFill="1" applyBorder="1"/>
    <xf numFmtId="0" fontId="0" fillId="0" borderId="14" xfId="0" applyFill="1" applyBorder="1"/>
    <xf numFmtId="0" fontId="5" fillId="0" borderId="15" xfId="0" applyFont="1" applyFill="1" applyBorder="1"/>
    <xf numFmtId="0" fontId="5" fillId="2" borderId="15" xfId="0" applyFont="1" applyFill="1" applyBorder="1" applyAlignment="1">
      <alignment horizontal="left"/>
    </xf>
    <xf numFmtId="0" fontId="5" fillId="2" borderId="16" xfId="0" applyFont="1" applyFill="1" applyBorder="1" applyAlignment="1">
      <alignment horizontal="left"/>
    </xf>
    <xf numFmtId="0" fontId="5" fillId="2" borderId="21" xfId="0" applyFont="1" applyFill="1" applyBorder="1" applyAlignment="1">
      <alignment horizontal="right"/>
    </xf>
    <xf numFmtId="0" fontId="5" fillId="2" borderId="22" xfId="0" applyFont="1" applyFill="1" applyBorder="1" applyAlignment="1">
      <alignment horizontal="right"/>
    </xf>
    <xf numFmtId="0" fontId="5" fillId="0" borderId="21" xfId="0" applyFont="1" applyFill="1" applyBorder="1"/>
    <xf numFmtId="0" fontId="5" fillId="0" borderId="14" xfId="0" applyFont="1" applyFill="1" applyBorder="1"/>
    <xf numFmtId="0" fontId="5" fillId="2" borderId="40" xfId="0" applyFont="1" applyFill="1" applyBorder="1" applyAlignment="1">
      <alignment horizontal="right"/>
    </xf>
    <xf numFmtId="0" fontId="4" fillId="2" borderId="12" xfId="0" applyFont="1" applyFill="1" applyBorder="1" applyAlignment="1">
      <alignment horizontal="center"/>
    </xf>
    <xf numFmtId="0" fontId="10" fillId="0" borderId="11" xfId="0" applyFont="1" applyBorder="1" applyAlignment="1">
      <alignment horizontal="center"/>
    </xf>
    <xf numFmtId="171" fontId="0" fillId="0" borderId="17" xfId="0" applyNumberFormat="1" applyBorder="1"/>
    <xf numFmtId="171" fontId="0" fillId="0" borderId="15" xfId="0" applyNumberFormat="1" applyBorder="1"/>
    <xf numFmtId="0" fontId="4" fillId="2" borderId="20" xfId="0" applyFont="1" applyFill="1" applyBorder="1"/>
    <xf numFmtId="165" fontId="5" fillId="0" borderId="16" xfId="0" applyNumberFormat="1" applyFont="1" applyBorder="1"/>
    <xf numFmtId="2" fontId="0" fillId="0" borderId="43" xfId="0" applyNumberFormat="1" applyBorder="1"/>
    <xf numFmtId="2" fontId="0" fillId="0" borderId="42" xfId="0" applyNumberFormat="1" applyBorder="1"/>
    <xf numFmtId="2" fontId="0" fillId="0" borderId="20" xfId="0" applyNumberFormat="1" applyBorder="1"/>
    <xf numFmtId="169" fontId="0" fillId="0" borderId="41" xfId="0" applyNumberFormat="1" applyBorder="1"/>
    <xf numFmtId="172" fontId="0" fillId="0" borderId="33" xfId="0" applyNumberFormat="1" applyBorder="1"/>
    <xf numFmtId="172" fontId="0" fillId="0" borderId="30" xfId="0" applyNumberFormat="1" applyBorder="1"/>
    <xf numFmtId="172" fontId="0" fillId="0" borderId="28" xfId="0" applyNumberFormat="1" applyBorder="1"/>
    <xf numFmtId="172" fontId="0" fillId="0" borderId="31" xfId="1" applyNumberFormat="1" applyFont="1" applyBorder="1"/>
    <xf numFmtId="172" fontId="0" fillId="0" borderId="32" xfId="1" applyNumberFormat="1" applyFont="1" applyBorder="1"/>
    <xf numFmtId="172" fontId="0" fillId="0" borderId="29" xfId="1" applyNumberFormat="1" applyFont="1" applyBorder="1"/>
    <xf numFmtId="172" fontId="0" fillId="0" borderId="1" xfId="1" applyNumberFormat="1" applyFont="1" applyBorder="1"/>
    <xf numFmtId="166" fontId="1" fillId="0" borderId="29" xfId="1" applyNumberFormat="1" applyFont="1" applyBorder="1"/>
    <xf numFmtId="166" fontId="1" fillId="0" borderId="1" xfId="1" applyNumberFormat="1" applyFont="1" applyBorder="1"/>
    <xf numFmtId="0" fontId="5" fillId="0" borderId="39" xfId="0" applyFont="1" applyBorder="1"/>
    <xf numFmtId="0" fontId="5" fillId="0" borderId="18" xfId="0" applyFont="1" applyBorder="1"/>
    <xf numFmtId="173" fontId="5" fillId="0" borderId="19" xfId="0" applyNumberFormat="1" applyFont="1" applyBorder="1"/>
    <xf numFmtId="0" fontId="4" fillId="0" borderId="23" xfId="0" applyFont="1" applyBorder="1" applyAlignment="1">
      <alignment horizontal="center"/>
    </xf>
    <xf numFmtId="0" fontId="4" fillId="0" borderId="20" xfId="0" applyFont="1" applyBorder="1" applyAlignment="1">
      <alignment horizontal="center"/>
    </xf>
    <xf numFmtId="0" fontId="4" fillId="0" borderId="43" xfId="0" applyFont="1" applyBorder="1" applyAlignment="1">
      <alignment horizontal="center"/>
    </xf>
    <xf numFmtId="172" fontId="0" fillId="0" borderId="1" xfId="0" applyNumberFormat="1" applyBorder="1"/>
    <xf numFmtId="174" fontId="0" fillId="0" borderId="17" xfId="0" applyNumberFormat="1" applyBorder="1"/>
    <xf numFmtId="174" fontId="0" fillId="0" borderId="15" xfId="0" applyNumberFormat="1" applyBorder="1"/>
    <xf numFmtId="1" fontId="1" fillId="0" borderId="31" xfId="1" applyNumberFormat="1" applyFont="1" applyBorder="1"/>
    <xf numFmtId="1" fontId="1" fillId="0" borderId="32" xfId="1" applyNumberFormat="1" applyFont="1" applyBorder="1"/>
    <xf numFmtId="1" fontId="1" fillId="0" borderId="29" xfId="1" applyNumberFormat="1" applyFont="1" applyBorder="1"/>
    <xf numFmtId="1" fontId="1" fillId="0" borderId="1" xfId="1" applyNumberFormat="1" applyFont="1" applyBorder="1"/>
    <xf numFmtId="1" fontId="1" fillId="0" borderId="26" xfId="1" applyNumberFormat="1" applyFont="1" applyBorder="1"/>
    <xf numFmtId="1" fontId="1" fillId="0" borderId="27" xfId="1" applyNumberFormat="1" applyFont="1" applyBorder="1"/>
    <xf numFmtId="172" fontId="0" fillId="0" borderId="31" xfId="0" applyNumberFormat="1" applyBorder="1"/>
    <xf numFmtId="172" fontId="0" fillId="0" borderId="32" xfId="0" applyNumberFormat="1" applyBorder="1"/>
    <xf numFmtId="172" fontId="0" fillId="0" borderId="29" xfId="0" applyNumberFormat="1" applyBorder="1"/>
    <xf numFmtId="172" fontId="0" fillId="0" borderId="26" xfId="0" applyNumberFormat="1" applyBorder="1"/>
    <xf numFmtId="172" fontId="0" fillId="0" borderId="27" xfId="0" applyNumberFormat="1" applyBorder="1"/>
    <xf numFmtId="0" fontId="17" fillId="0" borderId="0" xfId="0" applyFont="1" applyFill="1" applyBorder="1"/>
    <xf numFmtId="0" fontId="17" fillId="0" borderId="0" xfId="0" applyFont="1" applyBorder="1"/>
    <xf numFmtId="0" fontId="17" fillId="0" borderId="0" xfId="0" applyFont="1"/>
    <xf numFmtId="0" fontId="18" fillId="0" borderId="0" xfId="0" applyFont="1" applyFill="1" applyBorder="1"/>
    <xf numFmtId="0" fontId="18" fillId="0" borderId="0" xfId="0" applyFont="1" applyBorder="1"/>
    <xf numFmtId="0" fontId="18" fillId="0" borderId="0" xfId="0" applyFont="1"/>
    <xf numFmtId="0" fontId="19" fillId="0" borderId="0" xfId="0" applyFont="1" applyFill="1" applyBorder="1"/>
    <xf numFmtId="0" fontId="21" fillId="0" borderId="0" xfId="0" applyFont="1"/>
    <xf numFmtId="0" fontId="19" fillId="2" borderId="0" xfId="0" applyFont="1" applyFill="1"/>
    <xf numFmtId="0" fontId="18" fillId="2" borderId="0" xfId="0" applyFont="1" applyFill="1"/>
    <xf numFmtId="0" fontId="17" fillId="2" borderId="0" xfId="0" applyFont="1" applyFill="1"/>
    <xf numFmtId="0" fontId="24" fillId="2" borderId="0" xfId="0" applyFont="1" applyFill="1"/>
    <xf numFmtId="0" fontId="28" fillId="0" borderId="0" xfId="2" applyFont="1" applyAlignment="1" applyProtection="1"/>
    <xf numFmtId="0" fontId="31" fillId="0" borderId="0" xfId="0" applyFont="1" applyAlignment="1">
      <alignment vertical="center"/>
    </xf>
    <xf numFmtId="0" fontId="16" fillId="2" borderId="0" xfId="0" applyFont="1" applyFill="1" applyAlignment="1">
      <alignment vertical="center"/>
    </xf>
    <xf numFmtId="0" fontId="31" fillId="2" borderId="0" xfId="0" applyFont="1" applyFill="1" applyAlignment="1">
      <alignment vertical="center"/>
    </xf>
    <xf numFmtId="0" fontId="18" fillId="2" borderId="0" xfId="0" applyFont="1" applyFill="1" applyAlignment="1">
      <alignment vertical="center"/>
    </xf>
    <xf numFmtId="0" fontId="18" fillId="0" borderId="0" xfId="0" applyFont="1" applyAlignment="1">
      <alignment vertical="center"/>
    </xf>
    <xf numFmtId="0" fontId="24" fillId="2" borderId="0" xfId="0" applyFont="1" applyFill="1" applyAlignment="1">
      <alignment vertical="center"/>
    </xf>
    <xf numFmtId="0" fontId="19" fillId="2" borderId="0" xfId="0" applyFont="1" applyFill="1" applyAlignment="1">
      <alignment vertical="center"/>
    </xf>
    <xf numFmtId="0" fontId="18" fillId="0" borderId="0" xfId="0" applyFont="1" applyFill="1" applyBorder="1" applyAlignment="1">
      <alignment vertical="center"/>
    </xf>
    <xf numFmtId="0" fontId="25" fillId="2" borderId="0" xfId="0" applyFont="1" applyFill="1"/>
    <xf numFmtId="0" fontId="19" fillId="2" borderId="0" xfId="0" applyFont="1" applyFill="1"/>
    <xf numFmtId="0" fontId="33" fillId="0" borderId="0" xfId="0" applyFont="1" applyFill="1" applyBorder="1"/>
    <xf numFmtId="0" fontId="27" fillId="0" borderId="0" xfId="2" applyFont="1" applyFill="1" applyBorder="1" applyAlignment="1" applyProtection="1"/>
    <xf numFmtId="0" fontId="17" fillId="0" borderId="0" xfId="0" applyFont="1" applyFill="1"/>
    <xf numFmtId="0" fontId="19" fillId="0" borderId="0" xfId="0" applyFont="1"/>
    <xf numFmtId="165" fontId="5" fillId="0" borderId="14" xfId="0" applyNumberFormat="1" applyFont="1" applyFill="1" applyBorder="1"/>
    <xf numFmtId="165" fontId="5" fillId="0" borderId="15" xfId="0" applyNumberFormat="1" applyFont="1" applyFill="1" applyBorder="1"/>
    <xf numFmtId="0" fontId="5" fillId="0" borderId="17" xfId="0" applyFont="1" applyBorder="1"/>
    <xf numFmtId="165" fontId="0" fillId="0" borderId="17" xfId="0" applyNumberFormat="1" applyFill="1" applyBorder="1"/>
    <xf numFmtId="0" fontId="0" fillId="0" borderId="17" xfId="0" applyFill="1" applyBorder="1"/>
    <xf numFmtId="0" fontId="19" fillId="8" borderId="0" xfId="0" applyFont="1" applyFill="1"/>
    <xf numFmtId="14" fontId="19" fillId="8" borderId="0" xfId="0" applyNumberFormat="1" applyFont="1" applyFill="1"/>
    <xf numFmtId="0" fontId="34" fillId="0" borderId="0" xfId="0" applyFont="1"/>
    <xf numFmtId="0" fontId="35" fillId="0" borderId="0" xfId="2" applyFont="1" applyFill="1" applyBorder="1" applyAlignment="1" applyProtection="1"/>
    <xf numFmtId="0" fontId="34" fillId="8" borderId="0" xfId="0" applyFont="1" applyFill="1"/>
    <xf numFmtId="14" fontId="34" fillId="8" borderId="0" xfId="0" applyNumberFormat="1" applyFont="1" applyFill="1"/>
    <xf numFmtId="0" fontId="36" fillId="2" borderId="0" xfId="0" applyFont="1" applyFill="1"/>
    <xf numFmtId="0" fontId="40" fillId="0" borderId="0" xfId="0" applyFont="1" applyFill="1" applyBorder="1"/>
    <xf numFmtId="0" fontId="41" fillId="0" borderId="0" xfId="0" applyFont="1" applyFill="1" applyBorder="1"/>
    <xf numFmtId="17" fontId="41" fillId="8" borderId="0" xfId="0" applyNumberFormat="1" applyFont="1" applyFill="1" applyBorder="1"/>
    <xf numFmtId="0" fontId="41" fillId="0" borderId="0" xfId="0" applyFont="1" applyAlignment="1">
      <alignment vertical="center"/>
    </xf>
    <xf numFmtId="0" fontId="0" fillId="0" borderId="6" xfId="0" applyFill="1" applyBorder="1" applyAlignment="1">
      <alignment horizontal="left" wrapText="1"/>
    </xf>
    <xf numFmtId="0" fontId="0" fillId="0" borderId="24" xfId="0" applyFill="1" applyBorder="1" applyAlignment="1">
      <alignment horizontal="left" wrapText="1"/>
    </xf>
    <xf numFmtId="0" fontId="0" fillId="0" borderId="21" xfId="0" applyFill="1" applyBorder="1" applyAlignment="1">
      <alignment horizontal="left" wrapText="1"/>
    </xf>
    <xf numFmtId="0" fontId="1" fillId="0" borderId="15" xfId="0" applyFont="1" applyFill="1" applyBorder="1"/>
    <xf numFmtId="165" fontId="1" fillId="0" borderId="14" xfId="0" applyNumberFormat="1" applyFont="1" applyFill="1" applyBorder="1"/>
    <xf numFmtId="0" fontId="4" fillId="2" borderId="20" xfId="0" applyFont="1" applyFill="1" applyBorder="1"/>
    <xf numFmtId="0" fontId="1" fillId="0" borderId="24" xfId="0" applyFont="1" applyFill="1" applyBorder="1" applyAlignment="1">
      <alignment horizontal="left"/>
    </xf>
    <xf numFmtId="0" fontId="0" fillId="0" borderId="24" xfId="0" applyFill="1" applyBorder="1" applyAlignment="1">
      <alignment horizontal="left"/>
    </xf>
    <xf numFmtId="0" fontId="0" fillId="0" borderId="6" xfId="0" applyFill="1" applyBorder="1" applyAlignment="1">
      <alignment horizontal="left"/>
    </xf>
    <xf numFmtId="165" fontId="1" fillId="0" borderId="15" xfId="0" applyNumberFormat="1" applyFont="1" applyFill="1" applyBorder="1"/>
    <xf numFmtId="165" fontId="1" fillId="0" borderId="15" xfId="0" applyNumberFormat="1" applyFont="1" applyFill="1" applyBorder="1" applyAlignment="1">
      <alignment vertical="center"/>
    </xf>
    <xf numFmtId="165" fontId="1" fillId="0" borderId="37" xfId="0" applyNumberFormat="1" applyFont="1" applyBorder="1"/>
    <xf numFmtId="0" fontId="5" fillId="0" borderId="18" xfId="0" applyFont="1" applyFill="1" applyBorder="1"/>
    <xf numFmtId="0" fontId="5" fillId="0" borderId="6" xfId="0" applyFont="1" applyFill="1" applyBorder="1"/>
    <xf numFmtId="0" fontId="5" fillId="0" borderId="21" xfId="0" applyFont="1" applyFill="1" applyBorder="1"/>
    <xf numFmtId="0" fontId="0" fillId="0" borderId="6" xfId="0" applyFill="1" applyBorder="1" applyAlignment="1">
      <alignment horizontal="left" wrapText="1"/>
    </xf>
    <xf numFmtId="0" fontId="0" fillId="0" borderId="24" xfId="0" applyFill="1" applyBorder="1" applyAlignment="1">
      <alignment horizontal="left" wrapText="1"/>
    </xf>
    <xf numFmtId="0" fontId="4" fillId="2" borderId="20" xfId="0" applyFont="1" applyFill="1" applyBorder="1"/>
    <xf numFmtId="0" fontId="1" fillId="0" borderId="24" xfId="0" applyFont="1" applyFill="1" applyBorder="1" applyAlignment="1">
      <alignment horizontal="left" wrapText="1"/>
    </xf>
    <xf numFmtId="0" fontId="1" fillId="0" borderId="0" xfId="0" applyFont="1"/>
    <xf numFmtId="0" fontId="1" fillId="0" borderId="18" xfId="0" applyFont="1" applyFill="1" applyBorder="1"/>
    <xf numFmtId="0" fontId="0" fillId="0" borderId="18" xfId="0" applyFill="1" applyBorder="1" applyAlignment="1">
      <alignment horizontal="left"/>
    </xf>
    <xf numFmtId="0" fontId="1" fillId="0" borderId="15" xfId="0" applyFont="1" applyBorder="1"/>
    <xf numFmtId="49" fontId="0" fillId="2" borderId="0" xfId="0" applyNumberFormat="1" applyFill="1" applyBorder="1" applyAlignment="1">
      <alignment vertical="center"/>
    </xf>
    <xf numFmtId="0" fontId="4" fillId="2" borderId="20" xfId="0" applyFont="1" applyFill="1" applyBorder="1"/>
    <xf numFmtId="0" fontId="19" fillId="2" borderId="0" xfId="0" applyFont="1" applyFill="1"/>
    <xf numFmtId="0" fontId="5" fillId="0" borderId="18" xfId="0" applyFont="1" applyFill="1" applyBorder="1"/>
    <xf numFmtId="0" fontId="5" fillId="0" borderId="6" xfId="0" applyFont="1" applyFill="1" applyBorder="1"/>
    <xf numFmtId="0" fontId="5" fillId="0" borderId="21" xfId="0" applyFont="1" applyFill="1" applyBorder="1"/>
    <xf numFmtId="0" fontId="1" fillId="0" borderId="18" xfId="0" applyFont="1" applyFill="1" applyBorder="1"/>
    <xf numFmtId="0" fontId="4" fillId="5" borderId="4" xfId="0" applyFont="1" applyFill="1" applyBorder="1"/>
    <xf numFmtId="0" fontId="4" fillId="5" borderId="6" xfId="0" applyFont="1" applyFill="1" applyBorder="1"/>
    <xf numFmtId="0" fontId="4" fillId="5" borderId="7" xfId="0" applyFont="1" applyFill="1" applyBorder="1"/>
    <xf numFmtId="0" fontId="0" fillId="2" borderId="2" xfId="0" applyFill="1" applyBorder="1"/>
    <xf numFmtId="0" fontId="0" fillId="2" borderId="9" xfId="0" applyFill="1" applyBorder="1"/>
    <xf numFmtId="0" fontId="0" fillId="2" borderId="23" xfId="0" applyFill="1" applyBorder="1"/>
    <xf numFmtId="0" fontId="4" fillId="2" borderId="3" xfId="0" applyFont="1" applyFill="1" applyBorder="1"/>
    <xf numFmtId="0" fontId="4" fillId="2" borderId="24" xfId="0" applyFont="1" applyFill="1" applyBorder="1"/>
    <xf numFmtId="0" fontId="4" fillId="2" borderId="25" xfId="0" applyFont="1" applyFill="1" applyBorder="1"/>
    <xf numFmtId="0" fontId="4" fillId="0" borderId="10" xfId="0" applyFont="1" applyFill="1" applyBorder="1" applyAlignment="1">
      <alignment horizontal="center"/>
    </xf>
    <xf numFmtId="0" fontId="4" fillId="0" borderId="38" xfId="0" applyFont="1" applyFill="1" applyBorder="1" applyAlignment="1">
      <alignment horizontal="center"/>
    </xf>
    <xf numFmtId="0" fontId="4" fillId="0" borderId="11" xfId="0" applyFont="1" applyFill="1" applyBorder="1" applyAlignment="1">
      <alignment horizontal="center"/>
    </xf>
    <xf numFmtId="0" fontId="1" fillId="0" borderId="39" xfId="0" applyFont="1" applyFill="1" applyBorder="1"/>
    <xf numFmtId="0" fontId="5" fillId="0" borderId="24" xfId="0" applyFont="1" applyFill="1" applyBorder="1"/>
    <xf numFmtId="0" fontId="5" fillId="0" borderId="40" xfId="0" applyFont="1" applyFill="1" applyBorder="1"/>
    <xf numFmtId="0" fontId="0" fillId="2" borderId="4" xfId="0" applyNumberFormat="1" applyFill="1" applyBorder="1" applyAlignment="1">
      <alignment horizontal="left" vertical="top" wrapText="1"/>
    </xf>
    <xf numFmtId="0" fontId="0" fillId="2" borderId="6" xfId="0" applyNumberFormat="1" applyFill="1" applyBorder="1" applyAlignment="1">
      <alignment horizontal="left" vertical="top"/>
    </xf>
    <xf numFmtId="0" fontId="0" fillId="2" borderId="7" xfId="0" applyNumberFormat="1" applyFill="1" applyBorder="1" applyAlignment="1">
      <alignment horizontal="left" vertical="top"/>
    </xf>
    <xf numFmtId="0" fontId="5" fillId="0" borderId="0" xfId="0" applyFont="1" applyFill="1" applyBorder="1"/>
    <xf numFmtId="0" fontId="5" fillId="0" borderId="19" xfId="0" applyFont="1" applyFill="1" applyBorder="1"/>
    <xf numFmtId="0" fontId="5" fillId="0" borderId="13" xfId="0" applyFont="1" applyFill="1" applyBorder="1"/>
    <xf numFmtId="0" fontId="5" fillId="0" borderId="22" xfId="0" applyFont="1" applyFill="1" applyBorder="1"/>
    <xf numFmtId="0" fontId="0" fillId="0" borderId="6" xfId="0" applyFill="1" applyBorder="1" applyAlignment="1">
      <alignment horizontal="left" wrapText="1"/>
    </xf>
    <xf numFmtId="0" fontId="1" fillId="0" borderId="6" xfId="0" applyFont="1" applyFill="1" applyBorder="1" applyAlignment="1">
      <alignment horizontal="left" wrapText="1"/>
    </xf>
    <xf numFmtId="0" fontId="1" fillId="0" borderId="13" xfId="0" applyFont="1" applyFill="1" applyBorder="1" applyAlignment="1">
      <alignment horizontal="left" wrapText="1"/>
    </xf>
    <xf numFmtId="0" fontId="0" fillId="0" borderId="13" xfId="0" applyFill="1" applyBorder="1" applyAlignment="1">
      <alignment horizontal="left" wrapText="1"/>
    </xf>
    <xf numFmtId="0" fontId="4" fillId="0" borderId="38" xfId="0" applyFont="1" applyBorder="1" applyAlignment="1">
      <alignment horizontal="center"/>
    </xf>
    <xf numFmtId="0" fontId="5" fillId="2" borderId="4" xfId="0" applyNumberFormat="1" applyFont="1" applyFill="1" applyBorder="1" applyAlignment="1">
      <alignment vertical="center" wrapText="1"/>
    </xf>
    <xf numFmtId="0" fontId="0" fillId="2" borderId="6" xfId="0" applyNumberFormat="1" applyFill="1" applyBorder="1" applyAlignment="1">
      <alignment vertical="center" wrapText="1"/>
    </xf>
    <xf numFmtId="0" fontId="0" fillId="2" borderId="7" xfId="0" applyNumberFormat="1" applyFill="1" applyBorder="1" applyAlignment="1">
      <alignment vertical="center" wrapText="1"/>
    </xf>
    <xf numFmtId="0" fontId="11" fillId="0" borderId="3" xfId="0" applyFont="1" applyBorder="1"/>
    <xf numFmtId="0" fontId="11" fillId="0" borderId="24" xfId="0" applyFont="1" applyBorder="1"/>
    <xf numFmtId="0" fontId="11" fillId="0" borderId="25" xfId="0" applyFont="1" applyBorder="1"/>
    <xf numFmtId="0" fontId="4" fillId="2" borderId="4" xfId="0" applyFont="1" applyFill="1" applyBorder="1"/>
    <xf numFmtId="0" fontId="4" fillId="2" borderId="6" xfId="0" applyFont="1" applyFill="1" applyBorder="1"/>
    <xf numFmtId="0" fontId="4" fillId="2" borderId="7" xfId="0" applyFont="1" applyFill="1" applyBorder="1"/>
    <xf numFmtId="0" fontId="4" fillId="2" borderId="20" xfId="0" applyFont="1" applyFill="1" applyBorder="1"/>
    <xf numFmtId="0" fontId="4" fillId="2" borderId="5" xfId="0" applyFont="1" applyFill="1" applyBorder="1"/>
    <xf numFmtId="0" fontId="0" fillId="2" borderId="4" xfId="0" applyNumberFormat="1" applyFill="1" applyBorder="1" applyAlignment="1">
      <alignment vertical="center" wrapText="1"/>
    </xf>
    <xf numFmtId="0" fontId="1" fillId="0" borderId="24" xfId="0" applyFont="1" applyFill="1" applyBorder="1" applyAlignment="1">
      <alignment horizontal="left" wrapText="1"/>
    </xf>
    <xf numFmtId="0" fontId="0" fillId="0" borderId="24" xfId="0" applyFill="1" applyBorder="1" applyAlignment="1">
      <alignment horizontal="left" wrapText="1"/>
    </xf>
    <xf numFmtId="0" fontId="4" fillId="2" borderId="4" xfId="0" applyFont="1" applyFill="1" applyBorder="1" applyAlignment="1"/>
    <xf numFmtId="0" fontId="4" fillId="2" borderId="6" xfId="0" applyFont="1" applyFill="1" applyBorder="1" applyAlignment="1"/>
    <xf numFmtId="0" fontId="4" fillId="2" borderId="7" xfId="0" applyFont="1" applyFill="1" applyBorder="1" applyAlignment="1"/>
    <xf numFmtId="0" fontId="1" fillId="2" borderId="4" xfId="0" applyNumberFormat="1" applyFont="1" applyFill="1" applyBorder="1" applyAlignment="1">
      <alignment vertical="center" wrapText="1"/>
    </xf>
    <xf numFmtId="0" fontId="0" fillId="0" borderId="18" xfId="0" applyFill="1" applyBorder="1" applyAlignment="1">
      <alignment horizontal="left" wrapText="1"/>
    </xf>
    <xf numFmtId="0" fontId="0" fillId="0" borderId="21" xfId="0" applyFill="1" applyBorder="1" applyAlignment="1">
      <alignment horizontal="left" wrapText="1"/>
    </xf>
    <xf numFmtId="0" fontId="5" fillId="0" borderId="24" xfId="0" applyFont="1" applyFill="1" applyBorder="1" applyAlignment="1">
      <alignment horizontal="left" wrapText="1"/>
    </xf>
    <xf numFmtId="0" fontId="5" fillId="0" borderId="6" xfId="0" applyFont="1" applyFill="1" applyBorder="1" applyAlignment="1">
      <alignment horizontal="left" wrapText="1"/>
    </xf>
    <xf numFmtId="0" fontId="1" fillId="0" borderId="18" xfId="0" applyFont="1" applyFill="1" applyBorder="1" applyAlignment="1">
      <alignment horizontal="left" wrapText="1"/>
    </xf>
    <xf numFmtId="0" fontId="1" fillId="0" borderId="21" xfId="0" applyFont="1" applyFill="1" applyBorder="1" applyAlignment="1">
      <alignment horizontal="left" wrapText="1"/>
    </xf>
    <xf numFmtId="0" fontId="1" fillId="2" borderId="4" xfId="0" applyNumberFormat="1" applyFont="1" applyFill="1" applyBorder="1" applyAlignment="1">
      <alignment horizontal="left" vertical="top" wrapText="1"/>
    </xf>
    <xf numFmtId="0" fontId="1" fillId="0" borderId="39" xfId="0" applyFont="1" applyFill="1" applyBorder="1" applyAlignment="1">
      <alignment horizontal="left" wrapText="1"/>
    </xf>
  </cellXfs>
  <cellStyles count="3">
    <cellStyle name="Komma" xfId="1" builtinId="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obas.umweltbundesamt.de/" TargetMode="External"/><Relationship Id="rId1" Type="http://schemas.openxmlformats.org/officeDocument/2006/relationships/hyperlink" Target="http://www.gemis.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indexed="10"/>
  </sheetPr>
  <dimension ref="A1:M47"/>
  <sheetViews>
    <sheetView workbookViewId="0">
      <selection activeCell="I4" sqref="I4"/>
    </sheetView>
  </sheetViews>
  <sheetFormatPr baseColWidth="10" defaultColWidth="11.42578125" defaultRowHeight="12.75" x14ac:dyDescent="0.2"/>
  <cols>
    <col min="1" max="4" width="11.42578125" style="128"/>
    <col min="5" max="5" width="19.140625" style="128" customWidth="1"/>
    <col min="6" max="6" width="15" style="128" customWidth="1"/>
    <col min="7" max="7" width="7.85546875" style="128" customWidth="1"/>
    <col min="8" max="8" width="18.42578125" style="128" customWidth="1"/>
    <col min="9" max="9" width="12.5703125" style="128" customWidth="1"/>
    <col min="10" max="10" width="16.5703125" style="128" customWidth="1"/>
    <col min="11" max="16384" width="11.42578125" style="128"/>
  </cols>
  <sheetData>
    <row r="1" spans="1:13" ht="21" x14ac:dyDescent="0.35">
      <c r="A1" s="166" t="s">
        <v>234</v>
      </c>
      <c r="B1" s="126"/>
      <c r="C1" s="126"/>
      <c r="D1" s="126"/>
      <c r="E1" s="126"/>
      <c r="F1" s="126"/>
      <c r="G1" s="126"/>
      <c r="H1" s="126"/>
      <c r="I1" s="126"/>
      <c r="J1" s="126"/>
      <c r="K1" s="127"/>
      <c r="L1" s="127"/>
      <c r="M1" s="127"/>
    </row>
    <row r="2" spans="1:13" ht="21" x14ac:dyDescent="0.35">
      <c r="A2" s="149"/>
      <c r="B2" s="126"/>
      <c r="C2" s="126"/>
      <c r="D2" s="126"/>
      <c r="E2" s="126"/>
      <c r="F2" s="126"/>
      <c r="G2" s="126"/>
      <c r="H2" s="126"/>
      <c r="I2" s="126"/>
      <c r="J2" s="126"/>
      <c r="K2" s="127"/>
      <c r="L2" s="127"/>
      <c r="M2" s="127"/>
    </row>
    <row r="3" spans="1:13" ht="21" x14ac:dyDescent="0.35">
      <c r="A3" s="149" t="s">
        <v>235</v>
      </c>
      <c r="B3" s="165"/>
      <c r="C3" s="165"/>
      <c r="D3" s="165"/>
      <c r="E3" s="165"/>
      <c r="F3" s="166" t="s">
        <v>265</v>
      </c>
      <c r="G3" s="165"/>
      <c r="H3" s="166" t="s">
        <v>224</v>
      </c>
      <c r="I3" s="167">
        <v>44399</v>
      </c>
      <c r="J3" s="126"/>
      <c r="K3" s="127"/>
      <c r="L3" s="127"/>
      <c r="M3" s="127"/>
    </row>
    <row r="4" spans="1:13" ht="12" customHeight="1" x14ac:dyDescent="0.2">
      <c r="A4" s="126"/>
      <c r="B4" s="126"/>
      <c r="C4" s="126"/>
      <c r="D4" s="126"/>
      <c r="E4" s="126"/>
      <c r="F4" s="126"/>
      <c r="G4" s="126"/>
      <c r="H4" s="126"/>
      <c r="I4" s="126"/>
      <c r="J4" s="126"/>
      <c r="K4" s="127"/>
      <c r="L4" s="127"/>
      <c r="M4" s="127"/>
    </row>
    <row r="5" spans="1:13" s="131" customFormat="1" ht="15.75" x14ac:dyDescent="0.25">
      <c r="A5" s="129" t="s">
        <v>187</v>
      </c>
      <c r="B5" s="129"/>
      <c r="C5" s="129"/>
      <c r="D5" s="129"/>
      <c r="E5" s="129"/>
      <c r="F5" s="129"/>
      <c r="G5" s="129"/>
      <c r="H5" s="129"/>
      <c r="I5" s="129"/>
      <c r="J5" s="129"/>
      <c r="K5" s="130"/>
      <c r="L5" s="130"/>
      <c r="M5" s="130"/>
    </row>
    <row r="6" spans="1:13" s="131" customFormat="1" ht="15.75" x14ac:dyDescent="0.25">
      <c r="A6" s="129" t="s">
        <v>220</v>
      </c>
      <c r="B6" s="129"/>
      <c r="C6" s="129"/>
      <c r="D6" s="129"/>
      <c r="E6" s="129"/>
      <c r="F6" s="129"/>
      <c r="G6" s="129"/>
      <c r="H6" s="129"/>
      <c r="I6" s="129"/>
      <c r="J6" s="129"/>
      <c r="K6" s="130"/>
      <c r="L6" s="130"/>
      <c r="M6" s="130"/>
    </row>
    <row r="7" spans="1:13" s="131" customFormat="1" ht="15.75" x14ac:dyDescent="0.25">
      <c r="A7" s="129" t="s">
        <v>228</v>
      </c>
      <c r="B7" s="129"/>
      <c r="C7" s="129"/>
      <c r="D7" s="129"/>
      <c r="E7" s="129"/>
      <c r="F7" s="129"/>
      <c r="G7" s="129"/>
      <c r="H7" s="129"/>
      <c r="I7" s="129"/>
      <c r="J7" s="129"/>
      <c r="K7" s="130"/>
      <c r="L7" s="130"/>
      <c r="M7" s="130"/>
    </row>
    <row r="8" spans="1:13" s="131" customFormat="1" ht="15.75" x14ac:dyDescent="0.25">
      <c r="A8" s="129" t="s">
        <v>73</v>
      </c>
      <c r="B8" s="129"/>
      <c r="C8" s="129"/>
      <c r="D8" s="129"/>
      <c r="E8" s="129"/>
      <c r="F8" s="129"/>
      <c r="G8" s="129"/>
      <c r="H8" s="129"/>
      <c r="I8" s="129"/>
      <c r="J8" s="129"/>
      <c r="K8" s="130"/>
      <c r="L8" s="130"/>
      <c r="M8" s="130"/>
    </row>
    <row r="9" spans="1:13" s="131" customFormat="1" ht="15.75" x14ac:dyDescent="0.25">
      <c r="A9" s="129" t="s">
        <v>229</v>
      </c>
      <c r="B9" s="129"/>
      <c r="C9" s="129"/>
      <c r="D9" s="129"/>
      <c r="E9" s="129"/>
      <c r="F9" s="129"/>
      <c r="G9" s="129"/>
      <c r="H9" s="129"/>
      <c r="I9" s="129"/>
      <c r="J9" s="129"/>
      <c r="K9" s="130"/>
      <c r="L9" s="130"/>
      <c r="M9" s="130"/>
    </row>
    <row r="10" spans="1:13" s="131" customFormat="1" ht="15.75" x14ac:dyDescent="0.25">
      <c r="A10" s="129" t="s">
        <v>59</v>
      </c>
      <c r="B10" s="129"/>
      <c r="C10" s="129"/>
      <c r="D10" s="129"/>
      <c r="E10" s="129"/>
      <c r="F10" s="129"/>
      <c r="G10" s="129"/>
      <c r="H10" s="129"/>
      <c r="I10" s="129"/>
      <c r="J10" s="129"/>
      <c r="K10" s="130"/>
      <c r="L10" s="130"/>
      <c r="M10" s="130"/>
    </row>
    <row r="11" spans="1:13" s="131" customFormat="1" ht="15.75" x14ac:dyDescent="0.25">
      <c r="A11" s="129" t="s">
        <v>60</v>
      </c>
      <c r="B11" s="129"/>
      <c r="C11" s="129"/>
      <c r="D11" s="129"/>
      <c r="E11" s="129"/>
      <c r="F11" s="129"/>
      <c r="G11" s="129"/>
      <c r="H11" s="129"/>
      <c r="I11" s="129"/>
      <c r="J11" s="129"/>
      <c r="K11" s="130"/>
      <c r="L11" s="130"/>
      <c r="M11" s="130"/>
    </row>
    <row r="12" spans="1:13" s="131" customFormat="1" ht="15.75" x14ac:dyDescent="0.25">
      <c r="A12" s="132" t="s">
        <v>188</v>
      </c>
      <c r="B12" s="129"/>
      <c r="C12" s="129"/>
      <c r="D12" s="129"/>
      <c r="E12" s="129"/>
      <c r="F12" s="129"/>
      <c r="G12" s="129"/>
      <c r="H12" s="129"/>
      <c r="I12" s="129"/>
      <c r="J12" s="129"/>
      <c r="K12" s="130"/>
      <c r="L12" s="130"/>
      <c r="M12" s="130"/>
    </row>
    <row r="13" spans="1:13" s="131" customFormat="1" ht="15.75" x14ac:dyDescent="0.25">
      <c r="A13" s="129" t="s">
        <v>76</v>
      </c>
      <c r="B13" s="129"/>
      <c r="C13" s="129"/>
      <c r="D13" s="129"/>
      <c r="E13" s="129"/>
      <c r="F13" s="129"/>
      <c r="G13" s="129"/>
      <c r="H13" s="129"/>
      <c r="I13" s="129"/>
      <c r="J13" s="129"/>
      <c r="K13" s="130"/>
      <c r="L13" s="130"/>
      <c r="M13" s="130"/>
    </row>
    <row r="14" spans="1:13" s="131" customFormat="1" ht="15.75" x14ac:dyDescent="0.25">
      <c r="A14" s="129" t="s">
        <v>77</v>
      </c>
      <c r="B14" s="129"/>
      <c r="C14" s="129"/>
      <c r="D14" s="129"/>
      <c r="E14" s="129"/>
      <c r="F14" s="129"/>
      <c r="G14" s="129"/>
      <c r="H14" s="129"/>
      <c r="I14" s="129"/>
      <c r="J14" s="129"/>
      <c r="K14" s="130"/>
      <c r="L14" s="130"/>
      <c r="M14" s="130"/>
    </row>
    <row r="15" spans="1:13" s="131" customFormat="1" ht="15.75" x14ac:dyDescent="0.25">
      <c r="A15" s="129" t="s">
        <v>189</v>
      </c>
      <c r="B15" s="129"/>
      <c r="C15" s="129"/>
      <c r="D15" s="129"/>
      <c r="E15" s="129"/>
      <c r="F15" s="129"/>
      <c r="G15" s="129"/>
      <c r="H15" s="129"/>
      <c r="I15" s="129"/>
      <c r="J15" s="129"/>
      <c r="K15" s="130"/>
      <c r="L15" s="130"/>
      <c r="M15" s="130"/>
    </row>
    <row r="16" spans="1:13" s="131" customFormat="1" ht="18.75" x14ac:dyDescent="0.35">
      <c r="A16" s="129" t="s">
        <v>270</v>
      </c>
      <c r="B16" s="129"/>
      <c r="C16" s="129"/>
      <c r="D16" s="129"/>
      <c r="E16" s="129"/>
      <c r="F16" s="129"/>
      <c r="G16" s="129"/>
      <c r="H16" s="129"/>
      <c r="I16" s="129"/>
      <c r="J16" s="129"/>
      <c r="K16" s="130"/>
      <c r="L16" s="130"/>
      <c r="M16" s="130"/>
    </row>
    <row r="17" spans="1:13" s="131" customFormat="1" ht="18.75" x14ac:dyDescent="0.35">
      <c r="A17" s="129" t="s">
        <v>190</v>
      </c>
      <c r="B17" s="129"/>
      <c r="C17" s="129"/>
      <c r="D17" s="129"/>
      <c r="E17" s="129"/>
      <c r="F17" s="129"/>
      <c r="G17" s="129"/>
      <c r="H17" s="129"/>
      <c r="I17" s="129"/>
      <c r="J17" s="129"/>
      <c r="K17" s="130"/>
      <c r="L17" s="130"/>
      <c r="M17" s="130"/>
    </row>
    <row r="18" spans="1:13" s="131" customFormat="1" ht="15.75" x14ac:dyDescent="0.25">
      <c r="A18" s="129" t="s">
        <v>221</v>
      </c>
      <c r="B18" s="129"/>
      <c r="C18" s="129"/>
      <c r="D18" s="129"/>
      <c r="E18" s="129"/>
      <c r="F18" s="129"/>
      <c r="G18" s="129"/>
      <c r="H18" s="129"/>
      <c r="I18" s="129"/>
      <c r="J18" s="129"/>
      <c r="K18" s="130"/>
      <c r="L18" s="130"/>
      <c r="M18" s="130"/>
    </row>
    <row r="19" spans="1:13" s="131" customFormat="1" ht="15.75" x14ac:dyDescent="0.25">
      <c r="A19" s="129"/>
      <c r="B19" s="129"/>
      <c r="C19" s="129"/>
      <c r="D19" s="129"/>
      <c r="E19" s="129"/>
      <c r="F19" s="129"/>
      <c r="G19" s="129"/>
      <c r="H19" s="129"/>
      <c r="I19" s="129"/>
      <c r="J19" s="129"/>
      <c r="K19" s="130"/>
      <c r="L19" s="130"/>
      <c r="M19" s="130"/>
    </row>
    <row r="20" spans="1:13" s="131" customFormat="1" ht="15.75" x14ac:dyDescent="0.25">
      <c r="A20" s="132" t="s">
        <v>230</v>
      </c>
      <c r="B20" s="129"/>
      <c r="C20" s="129"/>
      <c r="D20" s="129"/>
      <c r="E20" s="129"/>
      <c r="F20" s="129"/>
      <c r="G20" s="129"/>
      <c r="H20" s="129"/>
      <c r="I20" s="129"/>
      <c r="J20" s="129"/>
      <c r="K20" s="130"/>
      <c r="L20" s="130"/>
      <c r="M20" s="130"/>
    </row>
    <row r="21" spans="1:13" s="131" customFormat="1" ht="15.75" x14ac:dyDescent="0.25">
      <c r="A21" s="129" t="s">
        <v>0</v>
      </c>
      <c r="B21" s="129"/>
      <c r="C21" s="129"/>
      <c r="D21" s="129"/>
      <c r="E21" s="129"/>
      <c r="F21" s="129"/>
      <c r="G21" s="129"/>
      <c r="H21" s="129"/>
      <c r="I21" s="129"/>
      <c r="J21" s="129"/>
      <c r="K21" s="130"/>
      <c r="L21" s="130"/>
      <c r="M21" s="130"/>
    </row>
    <row r="22" spans="1:13" s="131" customFormat="1" ht="15.75" x14ac:dyDescent="0.25">
      <c r="A22" s="129" t="s">
        <v>191</v>
      </c>
      <c r="B22" s="129"/>
      <c r="C22" s="129"/>
      <c r="D22" s="129"/>
      <c r="E22" s="129"/>
      <c r="F22" s="129"/>
      <c r="G22" s="129"/>
      <c r="H22" s="129"/>
      <c r="I22" s="129"/>
      <c r="J22" s="129"/>
      <c r="K22" s="130"/>
      <c r="L22" s="130"/>
      <c r="M22" s="130"/>
    </row>
    <row r="23" spans="1:13" s="131" customFormat="1" ht="15.75" x14ac:dyDescent="0.25">
      <c r="A23" s="132" t="s">
        <v>192</v>
      </c>
      <c r="B23" s="129"/>
      <c r="C23" s="129"/>
      <c r="D23" s="129"/>
      <c r="E23" s="129"/>
      <c r="F23" s="129"/>
      <c r="G23" s="129"/>
      <c r="H23" s="129"/>
      <c r="I23" s="129"/>
      <c r="J23" s="129"/>
      <c r="K23" s="130"/>
      <c r="L23" s="130"/>
      <c r="M23" s="130"/>
    </row>
    <row r="24" spans="1:13" s="131" customFormat="1" ht="15.75" x14ac:dyDescent="0.25">
      <c r="A24" s="129" t="s">
        <v>193</v>
      </c>
      <c r="B24" s="129"/>
      <c r="C24" s="129"/>
      <c r="D24" s="129"/>
      <c r="E24" s="129"/>
      <c r="F24" s="129"/>
      <c r="G24" s="129"/>
      <c r="H24" s="129"/>
      <c r="I24" s="129"/>
      <c r="J24" s="129"/>
      <c r="K24" s="130"/>
      <c r="L24" s="130"/>
      <c r="M24" s="130"/>
    </row>
    <row r="25" spans="1:13" s="131" customFormat="1" ht="15.75" x14ac:dyDescent="0.25">
      <c r="A25" s="129" t="s">
        <v>194</v>
      </c>
      <c r="B25" s="129"/>
      <c r="C25" s="129"/>
      <c r="D25" s="129"/>
      <c r="E25" s="129"/>
      <c r="F25" s="129"/>
      <c r="G25" s="129"/>
      <c r="H25" s="129"/>
      <c r="I25" s="129"/>
      <c r="J25" s="129"/>
      <c r="K25" s="130"/>
      <c r="L25" s="130"/>
      <c r="M25" s="130"/>
    </row>
    <row r="26" spans="1:13" s="131" customFormat="1" ht="15.75" x14ac:dyDescent="0.25">
      <c r="A26" s="129" t="s">
        <v>74</v>
      </c>
      <c r="B26" s="129"/>
      <c r="C26" s="129"/>
      <c r="D26" s="129"/>
      <c r="E26" s="129"/>
      <c r="F26" s="129"/>
      <c r="G26" s="129"/>
      <c r="H26" s="129"/>
      <c r="I26" s="129"/>
      <c r="J26" s="129"/>
      <c r="K26" s="130"/>
      <c r="L26" s="130"/>
      <c r="M26" s="130"/>
    </row>
    <row r="27" spans="1:13" s="131" customFormat="1" ht="15.75" x14ac:dyDescent="0.25">
      <c r="A27" s="129" t="s">
        <v>75</v>
      </c>
      <c r="B27" s="129"/>
      <c r="C27" s="129"/>
      <c r="D27" s="129"/>
      <c r="E27" s="129"/>
      <c r="F27" s="129"/>
      <c r="G27" s="129"/>
      <c r="H27" s="129"/>
      <c r="I27" s="129"/>
      <c r="J27" s="129"/>
      <c r="K27" s="130"/>
      <c r="L27" s="130"/>
      <c r="M27" s="130"/>
    </row>
    <row r="28" spans="1:13" s="131" customFormat="1" ht="15.75" x14ac:dyDescent="0.25">
      <c r="A28" s="129" t="s">
        <v>61</v>
      </c>
      <c r="B28" s="129"/>
      <c r="C28" s="129"/>
      <c r="D28" s="129"/>
      <c r="E28" s="129"/>
      <c r="F28" s="129"/>
      <c r="G28" s="129"/>
      <c r="H28" s="129"/>
      <c r="I28" s="129"/>
      <c r="J28" s="129"/>
      <c r="K28" s="130"/>
      <c r="L28" s="130"/>
      <c r="M28" s="130"/>
    </row>
    <row r="29" spans="1:13" s="131" customFormat="1" ht="15.75" x14ac:dyDescent="0.25">
      <c r="A29" s="129" t="s">
        <v>62</v>
      </c>
      <c r="B29" s="129"/>
      <c r="C29" s="129"/>
      <c r="D29" s="129"/>
      <c r="E29" s="129"/>
      <c r="F29" s="129"/>
      <c r="G29" s="129"/>
      <c r="H29" s="129"/>
      <c r="I29" s="129"/>
      <c r="J29" s="129"/>
      <c r="K29" s="130"/>
      <c r="L29" s="130"/>
      <c r="M29" s="130"/>
    </row>
    <row r="30" spans="1:13" s="131" customFormat="1" ht="15.75" x14ac:dyDescent="0.25">
      <c r="A30" s="129" t="s">
        <v>63</v>
      </c>
      <c r="B30" s="129"/>
      <c r="C30" s="129"/>
      <c r="D30" s="129"/>
      <c r="E30" s="129"/>
      <c r="F30" s="129"/>
      <c r="G30" s="129"/>
      <c r="H30" s="129"/>
      <c r="I30" s="129"/>
      <c r="J30" s="129"/>
      <c r="K30" s="130"/>
      <c r="L30" s="130"/>
      <c r="M30" s="130"/>
    </row>
    <row r="31" spans="1:13" s="131" customFormat="1" ht="15.75" x14ac:dyDescent="0.25">
      <c r="A31" s="129" t="s">
        <v>64</v>
      </c>
      <c r="B31" s="129"/>
      <c r="C31" s="129"/>
      <c r="D31" s="129"/>
      <c r="E31" s="129"/>
      <c r="F31" s="129"/>
      <c r="G31" s="129"/>
      <c r="H31" s="129"/>
      <c r="I31" s="129"/>
      <c r="J31" s="129"/>
      <c r="K31" s="130"/>
      <c r="L31" s="130"/>
      <c r="M31" s="130"/>
    </row>
    <row r="32" spans="1:13" s="131" customFormat="1" ht="15.75" x14ac:dyDescent="0.25">
      <c r="A32" s="129"/>
      <c r="B32" s="129"/>
      <c r="C32" s="129"/>
      <c r="D32" s="129"/>
      <c r="E32" s="129"/>
      <c r="F32" s="129"/>
      <c r="G32" s="129"/>
      <c r="H32" s="129"/>
      <c r="I32" s="129"/>
      <c r="J32" s="129"/>
      <c r="K32" s="130"/>
      <c r="L32" s="130"/>
      <c r="M32" s="130"/>
    </row>
    <row r="33" spans="1:13" s="131" customFormat="1" ht="15.75" x14ac:dyDescent="0.25">
      <c r="A33" s="129"/>
      <c r="B33" s="129"/>
      <c r="C33" s="129"/>
      <c r="D33" s="129"/>
      <c r="E33" s="129"/>
      <c r="F33" s="129"/>
      <c r="G33" s="129"/>
      <c r="H33" s="129"/>
      <c r="I33" s="129"/>
      <c r="J33" s="129"/>
      <c r="K33" s="130"/>
      <c r="L33" s="130"/>
      <c r="M33" s="130"/>
    </row>
    <row r="34" spans="1:13" x14ac:dyDescent="0.2">
      <c r="A34" s="126"/>
      <c r="B34" s="126"/>
      <c r="C34" s="126"/>
      <c r="D34" s="126"/>
      <c r="E34" s="126"/>
      <c r="F34" s="126"/>
      <c r="G34" s="126"/>
      <c r="H34" s="126"/>
      <c r="I34" s="126"/>
      <c r="J34" s="126"/>
      <c r="K34" s="127"/>
      <c r="L34" s="127"/>
      <c r="M34" s="127"/>
    </row>
    <row r="35" spans="1:13" x14ac:dyDescent="0.2">
      <c r="A35" s="126"/>
      <c r="B35" s="126"/>
      <c r="C35" s="126"/>
      <c r="D35" s="126"/>
      <c r="E35" s="126"/>
      <c r="F35" s="126"/>
      <c r="G35" s="126"/>
      <c r="H35" s="126"/>
      <c r="I35" s="126"/>
      <c r="J35" s="126"/>
      <c r="K35" s="127"/>
      <c r="L35" s="127"/>
      <c r="M35" s="127"/>
    </row>
    <row r="36" spans="1:13" x14ac:dyDescent="0.2">
      <c r="A36" s="126"/>
      <c r="B36" s="126"/>
      <c r="C36" s="126"/>
      <c r="D36" s="126"/>
      <c r="E36" s="126"/>
      <c r="F36" s="126"/>
      <c r="G36" s="126"/>
      <c r="H36" s="126"/>
      <c r="I36" s="126"/>
      <c r="J36" s="126"/>
      <c r="K36" s="127"/>
      <c r="L36" s="127"/>
      <c r="M36" s="127"/>
    </row>
    <row r="37" spans="1:13" x14ac:dyDescent="0.2">
      <c r="A37" s="126"/>
      <c r="B37" s="126"/>
      <c r="C37" s="126"/>
      <c r="D37" s="126"/>
      <c r="E37" s="126"/>
      <c r="F37" s="126"/>
      <c r="G37" s="126"/>
      <c r="H37" s="126"/>
      <c r="I37" s="126"/>
      <c r="J37" s="126"/>
      <c r="K37" s="127"/>
      <c r="L37" s="127"/>
      <c r="M37" s="127"/>
    </row>
    <row r="38" spans="1:13" x14ac:dyDescent="0.2">
      <c r="A38" s="126"/>
      <c r="B38" s="126"/>
      <c r="C38" s="126"/>
      <c r="D38" s="126"/>
      <c r="E38" s="126"/>
      <c r="F38" s="126"/>
      <c r="G38" s="126"/>
      <c r="H38" s="126"/>
      <c r="I38" s="126"/>
      <c r="J38" s="126"/>
      <c r="K38" s="127"/>
      <c r="L38" s="127"/>
      <c r="M38" s="127"/>
    </row>
    <row r="39" spans="1:13" x14ac:dyDescent="0.2">
      <c r="A39" s="126"/>
      <c r="B39" s="126"/>
      <c r="C39" s="126"/>
      <c r="D39" s="126"/>
      <c r="E39" s="126"/>
      <c r="F39" s="126"/>
      <c r="G39" s="126"/>
      <c r="H39" s="126"/>
      <c r="I39" s="126"/>
      <c r="J39" s="126"/>
      <c r="K39" s="127"/>
      <c r="L39" s="127"/>
      <c r="M39" s="127"/>
    </row>
    <row r="40" spans="1:13" x14ac:dyDescent="0.2">
      <c r="A40" s="126"/>
      <c r="B40" s="126"/>
      <c r="C40" s="126"/>
      <c r="D40" s="126"/>
      <c r="E40" s="126"/>
      <c r="F40" s="126"/>
      <c r="G40" s="126"/>
      <c r="H40" s="126"/>
      <c r="I40" s="126"/>
      <c r="J40" s="126"/>
      <c r="K40" s="127"/>
      <c r="L40" s="127"/>
      <c r="M40" s="127"/>
    </row>
    <row r="41" spans="1:13" x14ac:dyDescent="0.2">
      <c r="A41" s="126"/>
      <c r="B41" s="126"/>
      <c r="C41" s="126"/>
      <c r="D41" s="126"/>
      <c r="E41" s="126"/>
      <c r="F41" s="126"/>
      <c r="G41" s="126"/>
      <c r="H41" s="126"/>
      <c r="I41" s="126"/>
      <c r="J41" s="126"/>
      <c r="K41" s="127"/>
      <c r="L41" s="127"/>
      <c r="M41" s="127"/>
    </row>
    <row r="42" spans="1:13" x14ac:dyDescent="0.2">
      <c r="A42" s="126"/>
      <c r="B42" s="126"/>
      <c r="C42" s="126"/>
      <c r="D42" s="126"/>
      <c r="E42" s="126"/>
      <c r="F42" s="126"/>
      <c r="G42" s="126"/>
      <c r="H42" s="126"/>
      <c r="I42" s="126"/>
      <c r="J42" s="126"/>
      <c r="K42" s="127"/>
      <c r="L42" s="127"/>
      <c r="M42" s="127"/>
    </row>
    <row r="43" spans="1:13" x14ac:dyDescent="0.2">
      <c r="A43" s="126"/>
      <c r="B43" s="126"/>
      <c r="C43" s="126"/>
      <c r="D43" s="126"/>
      <c r="E43" s="126"/>
      <c r="F43" s="126"/>
      <c r="G43" s="126"/>
      <c r="H43" s="126"/>
      <c r="I43" s="126"/>
      <c r="J43" s="126"/>
      <c r="K43" s="127"/>
      <c r="L43" s="127"/>
      <c r="M43" s="127"/>
    </row>
    <row r="44" spans="1:13" x14ac:dyDescent="0.2">
      <c r="A44" s="126"/>
      <c r="B44" s="126"/>
      <c r="C44" s="126"/>
      <c r="D44" s="126"/>
      <c r="E44" s="126"/>
      <c r="F44" s="126"/>
      <c r="G44" s="126"/>
      <c r="H44" s="126"/>
      <c r="I44" s="126"/>
      <c r="J44" s="126"/>
      <c r="K44" s="127"/>
      <c r="L44" s="127"/>
      <c r="M44" s="127"/>
    </row>
    <row r="45" spans="1:13" x14ac:dyDescent="0.2">
      <c r="A45" s="126"/>
      <c r="B45" s="126"/>
      <c r="C45" s="126"/>
      <c r="D45" s="126"/>
      <c r="E45" s="126"/>
      <c r="F45" s="126"/>
      <c r="G45" s="126"/>
      <c r="H45" s="126"/>
      <c r="I45" s="126"/>
      <c r="J45" s="126"/>
      <c r="K45" s="127"/>
      <c r="L45" s="127"/>
      <c r="M45" s="127"/>
    </row>
    <row r="46" spans="1:13" x14ac:dyDescent="0.2">
      <c r="A46" s="126"/>
      <c r="B46" s="126"/>
      <c r="C46" s="126"/>
      <c r="D46" s="126"/>
      <c r="E46" s="126"/>
      <c r="F46" s="126"/>
      <c r="G46" s="126"/>
      <c r="H46" s="126"/>
      <c r="I46" s="126"/>
      <c r="J46" s="126"/>
      <c r="K46" s="127"/>
      <c r="L46" s="127"/>
      <c r="M46" s="127"/>
    </row>
    <row r="47" spans="1:13" x14ac:dyDescent="0.2">
      <c r="A47" s="126"/>
      <c r="B47" s="126"/>
      <c r="C47" s="126"/>
      <c r="D47" s="126"/>
      <c r="E47" s="126"/>
      <c r="F47" s="126"/>
      <c r="G47" s="126"/>
      <c r="H47" s="126"/>
      <c r="I47" s="126"/>
      <c r="J47" s="126"/>
      <c r="K47" s="127"/>
      <c r="L47" s="127"/>
      <c r="M47" s="127"/>
    </row>
  </sheetData>
  <phoneticPr fontId="0"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0544-5161-40C7-B0B4-EA6A681E0878}">
  <sheetPr codeName="Tabelle25">
    <tabColor theme="3" tint="0.39997558519241921"/>
  </sheetPr>
  <dimension ref="A1:T120"/>
  <sheetViews>
    <sheetView workbookViewId="0">
      <selection activeCell="B3" sqref="B3:G3"/>
    </sheetView>
  </sheetViews>
  <sheetFormatPr baseColWidth="10" defaultColWidth="11.42578125" defaultRowHeight="12.75" x14ac:dyDescent="0.2"/>
  <cols>
    <col min="1" max="1" width="39.85546875" customWidth="1"/>
    <col min="2" max="2" width="18.140625" customWidth="1"/>
    <col min="3" max="3" width="15.5703125" customWidth="1"/>
    <col min="4" max="4" width="16" customWidth="1"/>
    <col min="5" max="5" width="13.5703125" customWidth="1"/>
    <col min="6" max="6" width="14.42578125" customWidth="1"/>
    <col min="7" max="7" width="19.42578125" customWidth="1"/>
    <col min="8" max="10" width="11.5703125" bestFit="1" customWidth="1"/>
  </cols>
  <sheetData>
    <row r="1" spans="1:11" ht="15.75" customHeight="1" x14ac:dyDescent="0.25">
      <c r="A1" s="164" t="str">
        <f>"Ergebnisse aus GEMIS "&amp;Einführung!F3</f>
        <v>Ergebnisse aus GEMIS Version 5.0</v>
      </c>
      <c r="B1" s="2"/>
      <c r="C1" s="19" t="s">
        <v>294</v>
      </c>
      <c r="D1" s="2"/>
      <c r="E1" s="2"/>
      <c r="F1" s="2"/>
      <c r="G1" s="2"/>
    </row>
    <row r="2" spans="1:11" x14ac:dyDescent="0.2">
      <c r="A2" s="1"/>
      <c r="B2" s="2"/>
      <c r="C2" s="2"/>
      <c r="D2" s="2"/>
      <c r="E2" s="2"/>
      <c r="F2" s="2"/>
      <c r="G2" s="2"/>
    </row>
    <row r="3" spans="1:11" x14ac:dyDescent="0.2">
      <c r="A3" s="5" t="s">
        <v>31</v>
      </c>
      <c r="B3" s="240" t="s">
        <v>288</v>
      </c>
      <c r="C3" s="241"/>
      <c r="D3" s="241"/>
      <c r="E3" s="241"/>
      <c r="F3" s="241"/>
      <c r="G3" s="242"/>
    </row>
    <row r="4" spans="1:11" ht="51.75" customHeight="1" x14ac:dyDescent="0.2">
      <c r="A4" s="31" t="s">
        <v>32</v>
      </c>
      <c r="B4" s="243" t="s">
        <v>289</v>
      </c>
      <c r="C4" s="227"/>
      <c r="D4" s="227"/>
      <c r="E4" s="227"/>
      <c r="F4" s="227"/>
      <c r="G4" s="228"/>
      <c r="H4" s="17"/>
      <c r="I4" s="17"/>
      <c r="J4" s="17"/>
      <c r="K4" s="17"/>
    </row>
    <row r="5" spans="1:11" x14ac:dyDescent="0.2">
      <c r="A5" s="186" t="s">
        <v>33</v>
      </c>
      <c r="B5" s="202" t="s">
        <v>34</v>
      </c>
      <c r="C5" s="203"/>
      <c r="D5" s="203"/>
      <c r="E5" s="203"/>
      <c r="F5" s="203"/>
      <c r="G5" s="204"/>
      <c r="I5" t="s">
        <v>65</v>
      </c>
    </row>
    <row r="6" spans="1:11" ht="17.25" customHeight="1" x14ac:dyDescent="0.25">
      <c r="A6" s="18"/>
      <c r="B6" s="205"/>
      <c r="C6" s="206"/>
      <c r="D6" s="206"/>
      <c r="E6" s="206"/>
      <c r="F6" s="206"/>
      <c r="G6" s="207"/>
      <c r="H6" s="3"/>
      <c r="I6" s="188" t="s">
        <v>95</v>
      </c>
      <c r="J6" s="6"/>
    </row>
    <row r="7" spans="1:11" ht="13.5" thickBot="1" x14ac:dyDescent="0.25">
      <c r="A7" s="2"/>
      <c r="B7" s="1"/>
      <c r="C7" s="2"/>
      <c r="D7" s="2"/>
      <c r="E7" s="2"/>
      <c r="F7" s="2"/>
      <c r="G7" s="2"/>
      <c r="H7" s="3"/>
      <c r="J7" s="3"/>
    </row>
    <row r="8" spans="1:11" ht="13.5" thickBot="1" x14ac:dyDescent="0.25">
      <c r="A8" s="23" t="s">
        <v>35</v>
      </c>
      <c r="B8" s="225" t="s">
        <v>36</v>
      </c>
      <c r="C8" s="225"/>
      <c r="D8" s="225"/>
      <c r="E8" s="225"/>
      <c r="F8" s="225"/>
      <c r="G8" s="225"/>
      <c r="H8" s="23" t="s">
        <v>37</v>
      </c>
    </row>
    <row r="9" spans="1:11" ht="12.6" customHeight="1" x14ac:dyDescent="0.2">
      <c r="A9" s="191" t="s">
        <v>290</v>
      </c>
      <c r="B9" s="238" t="s">
        <v>293</v>
      </c>
      <c r="C9" s="239"/>
      <c r="D9" s="239"/>
      <c r="E9" s="239"/>
      <c r="F9" s="239"/>
      <c r="G9" s="239"/>
      <c r="H9" s="78">
        <v>2015</v>
      </c>
      <c r="J9" s="3"/>
    </row>
    <row r="10" spans="1:11" ht="13.5" customHeight="1" x14ac:dyDescent="0.25">
      <c r="A10" s="191" t="s">
        <v>291</v>
      </c>
      <c r="B10" s="238" t="s">
        <v>292</v>
      </c>
      <c r="C10" s="239"/>
      <c r="D10" s="239"/>
      <c r="E10" s="239"/>
      <c r="F10" s="239"/>
      <c r="G10" s="239"/>
      <c r="H10" s="73">
        <v>2015</v>
      </c>
      <c r="J10" s="6"/>
    </row>
    <row r="11" spans="1:11" ht="12.75" customHeight="1" x14ac:dyDescent="0.2">
      <c r="A11" s="46" t="s">
        <v>346</v>
      </c>
      <c r="B11" s="239" t="s">
        <v>184</v>
      </c>
      <c r="C11" s="239"/>
      <c r="D11" s="239"/>
      <c r="E11" s="239"/>
      <c r="F11" s="239"/>
      <c r="G11" s="239"/>
      <c r="H11" s="73">
        <v>2015</v>
      </c>
      <c r="J11" s="3"/>
    </row>
    <row r="12" spans="1:11" ht="12.75" customHeight="1" x14ac:dyDescent="0.2">
      <c r="A12" s="46" t="s">
        <v>347</v>
      </c>
      <c r="B12" s="239" t="s">
        <v>185</v>
      </c>
      <c r="C12" s="239"/>
      <c r="D12" s="239"/>
      <c r="E12" s="239"/>
      <c r="F12" s="239"/>
      <c r="G12" s="239"/>
      <c r="H12" s="73">
        <v>2015</v>
      </c>
      <c r="J12" s="3"/>
    </row>
    <row r="13" spans="1:11" ht="12.75" customHeight="1" x14ac:dyDescent="0.2">
      <c r="A13" s="46" t="s">
        <v>66</v>
      </c>
      <c r="B13" s="239"/>
      <c r="C13" s="239"/>
      <c r="D13" s="239"/>
      <c r="E13" s="239"/>
      <c r="F13" s="239"/>
      <c r="G13" s="239"/>
      <c r="H13" s="73"/>
    </row>
    <row r="14" spans="1:11" ht="12.75" customHeight="1" x14ac:dyDescent="0.2">
      <c r="A14" s="46" t="s">
        <v>66</v>
      </c>
      <c r="B14" s="239"/>
      <c r="C14" s="239"/>
      <c r="D14" s="239"/>
      <c r="E14" s="239"/>
      <c r="F14" s="239"/>
      <c r="G14" s="239"/>
      <c r="H14" s="73"/>
    </row>
    <row r="15" spans="1:11" ht="12.75" customHeight="1" x14ac:dyDescent="0.2">
      <c r="A15" s="46" t="s">
        <v>66</v>
      </c>
      <c r="B15" s="239"/>
      <c r="C15" s="239"/>
      <c r="D15" s="239"/>
      <c r="E15" s="239"/>
      <c r="F15" s="239"/>
      <c r="G15" s="239"/>
      <c r="H15" s="73"/>
    </row>
    <row r="16" spans="1:11" ht="12.75" customHeight="1" x14ac:dyDescent="0.2">
      <c r="A16" s="46" t="s">
        <v>66</v>
      </c>
      <c r="B16" s="239"/>
      <c r="C16" s="239"/>
      <c r="D16" s="239"/>
      <c r="E16" s="239"/>
      <c r="F16" s="239"/>
      <c r="G16" s="239"/>
      <c r="H16" s="73"/>
      <c r="I16" s="9"/>
    </row>
    <row r="17" spans="1:12" ht="12.75" customHeight="1" x14ac:dyDescent="0.2">
      <c r="A17" s="46" t="s">
        <v>66</v>
      </c>
      <c r="B17" s="239"/>
      <c r="C17" s="239"/>
      <c r="D17" s="239"/>
      <c r="E17" s="239"/>
      <c r="F17" s="239"/>
      <c r="G17" s="239"/>
      <c r="H17" s="73"/>
    </row>
    <row r="18" spans="1:12" ht="12.75" customHeight="1" x14ac:dyDescent="0.2">
      <c r="A18" s="46" t="s">
        <v>66</v>
      </c>
      <c r="B18" s="239"/>
      <c r="C18" s="239"/>
      <c r="D18" s="239"/>
      <c r="E18" s="239"/>
      <c r="F18" s="239"/>
      <c r="G18" s="239"/>
      <c r="H18" s="73"/>
      <c r="L18" s="9"/>
    </row>
    <row r="19" spans="1:12" ht="12.75" customHeight="1" x14ac:dyDescent="0.2">
      <c r="A19" s="46" t="s">
        <v>66</v>
      </c>
      <c r="B19" s="239"/>
      <c r="C19" s="239"/>
      <c r="D19" s="239"/>
      <c r="E19" s="239"/>
      <c r="F19" s="239"/>
      <c r="G19" s="239"/>
      <c r="H19" s="73"/>
      <c r="K19" s="9"/>
    </row>
    <row r="20" spans="1:12" ht="12.75" customHeight="1" x14ac:dyDescent="0.2">
      <c r="A20" s="49" t="s">
        <v>66</v>
      </c>
      <c r="B20" s="239"/>
      <c r="C20" s="239"/>
      <c r="D20" s="239"/>
      <c r="E20" s="239"/>
      <c r="F20" s="239"/>
      <c r="G20" s="239"/>
      <c r="H20" s="73"/>
    </row>
    <row r="21" spans="1:12" x14ac:dyDescent="0.2">
      <c r="A21" s="70" t="s">
        <v>66</v>
      </c>
      <c r="B21" s="221"/>
      <c r="C21" s="221"/>
      <c r="D21" s="221"/>
      <c r="E21" s="221"/>
      <c r="F21" s="221"/>
      <c r="G21" s="221"/>
      <c r="H21" s="73"/>
    </row>
    <row r="22" spans="1:12" x14ac:dyDescent="0.2">
      <c r="A22" s="70" t="s">
        <v>66</v>
      </c>
      <c r="B22" s="221"/>
      <c r="C22" s="221"/>
      <c r="D22" s="221"/>
      <c r="E22" s="221"/>
      <c r="F22" s="221"/>
      <c r="G22" s="221"/>
      <c r="H22" s="73"/>
    </row>
    <row r="23" spans="1:12" x14ac:dyDescent="0.2">
      <c r="A23" s="70" t="s">
        <v>66</v>
      </c>
      <c r="B23" s="221"/>
      <c r="C23" s="221"/>
      <c r="D23" s="221"/>
      <c r="E23" s="221"/>
      <c r="F23" s="221"/>
      <c r="G23" s="221"/>
      <c r="H23" s="73"/>
    </row>
    <row r="24" spans="1:12" x14ac:dyDescent="0.2">
      <c r="A24" s="70" t="s">
        <v>66</v>
      </c>
      <c r="B24" s="221"/>
      <c r="C24" s="221"/>
      <c r="D24" s="221"/>
      <c r="E24" s="221"/>
      <c r="F24" s="221"/>
      <c r="G24" s="221"/>
      <c r="H24" s="73"/>
    </row>
    <row r="25" spans="1:12" x14ac:dyDescent="0.2">
      <c r="A25" s="71" t="s">
        <v>66</v>
      </c>
      <c r="B25" s="221"/>
      <c r="C25" s="221"/>
      <c r="D25" s="221"/>
      <c r="E25" s="221"/>
      <c r="F25" s="221"/>
      <c r="G25" s="221"/>
      <c r="H25" s="73"/>
    </row>
    <row r="26" spans="1:12" x14ac:dyDescent="0.2">
      <c r="A26" s="71" t="s">
        <v>66</v>
      </c>
      <c r="B26" s="221"/>
      <c r="C26" s="221"/>
      <c r="D26" s="221"/>
      <c r="E26" s="221"/>
      <c r="F26" s="221"/>
      <c r="G26" s="221"/>
      <c r="H26" s="73"/>
    </row>
    <row r="27" spans="1:12" x14ac:dyDescent="0.2">
      <c r="A27" s="71" t="s">
        <v>66</v>
      </c>
      <c r="B27" s="221"/>
      <c r="C27" s="221"/>
      <c r="D27" s="221"/>
      <c r="E27" s="221"/>
      <c r="F27" s="221"/>
      <c r="G27" s="221"/>
      <c r="H27" s="73"/>
    </row>
    <row r="28" spans="1:12" ht="13.5" thickBot="1" x14ac:dyDescent="0.25">
      <c r="A28" s="72" t="s">
        <v>66</v>
      </c>
      <c r="B28" s="224"/>
      <c r="C28" s="224"/>
      <c r="D28" s="224"/>
      <c r="E28" s="224"/>
      <c r="F28" s="224"/>
      <c r="G28" s="224"/>
      <c r="H28" s="26"/>
    </row>
    <row r="29" spans="1:12" ht="13.5" thickBot="1" x14ac:dyDescent="0.25">
      <c r="B29" s="2"/>
      <c r="C29" s="2"/>
      <c r="D29" s="2"/>
      <c r="E29" s="2"/>
      <c r="F29" s="2"/>
      <c r="G29" s="2"/>
    </row>
    <row r="30" spans="1:12" ht="14.25" x14ac:dyDescent="0.25">
      <c r="A30" s="44" t="s">
        <v>38</v>
      </c>
      <c r="B30" s="42" t="s">
        <v>39</v>
      </c>
      <c r="C30" s="33"/>
      <c r="D30" s="33"/>
      <c r="E30" s="34"/>
      <c r="G30" s="2"/>
    </row>
    <row r="31" spans="1:12" ht="15" thickBot="1" x14ac:dyDescent="0.3">
      <c r="A31" s="45" t="str">
        <f>"Option ["&amp;I$5&amp;"/"&amp;I$6&amp;"]"</f>
        <v>Option [g/kWh]</v>
      </c>
      <c r="B31" s="109" t="s">
        <v>40</v>
      </c>
      <c r="C31" s="110" t="s">
        <v>41</v>
      </c>
      <c r="D31" s="110" t="s">
        <v>42</v>
      </c>
      <c r="E31" s="111" t="s">
        <v>43</v>
      </c>
      <c r="G31" s="2"/>
    </row>
    <row r="32" spans="1:12" ht="14.25" customHeight="1" x14ac:dyDescent="0.2">
      <c r="A32" s="106" t="str">
        <f>+A9</f>
        <v>Pkw-Diesel-mittel-DE-2015 inkl. Bio (je kWh)</v>
      </c>
      <c r="B32" s="56">
        <v>0.56160803237431911</v>
      </c>
      <c r="C32" s="57">
        <v>0.11026592023498848</v>
      </c>
      <c r="D32" s="57">
        <v>0.45813233299105321</v>
      </c>
      <c r="E32" s="97">
        <v>2.1737920499892566E-2</v>
      </c>
      <c r="F32" s="11"/>
    </row>
    <row r="33" spans="1:7" ht="14.25" customHeight="1" x14ac:dyDescent="0.2">
      <c r="A33" s="107" t="str">
        <f>+A10</f>
        <v>Pkw-Diesel-mittel-DE-2015 exkl. Bio (je kWh)</v>
      </c>
      <c r="B33" s="58">
        <v>0.40973531056144286</v>
      </c>
      <c r="C33" s="13">
        <v>0.10631794359404709</v>
      </c>
      <c r="D33" s="13">
        <v>0.43262753861556819</v>
      </c>
      <c r="E33" s="98">
        <v>1.81254590662491E-2</v>
      </c>
      <c r="F33" s="11"/>
    </row>
    <row r="34" spans="1:7" x14ac:dyDescent="0.2">
      <c r="A34" s="107" t="str">
        <f>+A11</f>
        <v>Pkw-Otto-mittel-DE-2015 inkl. Bio (je kWh)</v>
      </c>
      <c r="B34" s="58">
        <v>0.34948956810958642</v>
      </c>
      <c r="C34" s="13">
        <v>0.11670830332486473</v>
      </c>
      <c r="D34" s="13">
        <v>0.16340467524777813</v>
      </c>
      <c r="E34" s="98">
        <v>1.8328419508790741E-2</v>
      </c>
      <c r="F34" s="11"/>
      <c r="G34" s="11"/>
    </row>
    <row r="35" spans="1:7" x14ac:dyDescent="0.2">
      <c r="A35" s="107" t="str">
        <f t="shared" ref="A35:A50" si="0">+A12</f>
        <v>Pkw-Otto-mittel-DE-2015 exkl. Bio (je kWh)</v>
      </c>
      <c r="B35" s="58">
        <v>0.23021856094879231</v>
      </c>
      <c r="C35" s="13">
        <v>0.12068827041362822</v>
      </c>
      <c r="D35" s="13">
        <v>0.15393334895161626</v>
      </c>
      <c r="E35" s="98">
        <v>1.7128206771081976E-2</v>
      </c>
      <c r="F35" s="11"/>
      <c r="G35" s="11"/>
    </row>
    <row r="36" spans="1:7" x14ac:dyDescent="0.2">
      <c r="A36" s="107" t="str">
        <f t="shared" si="0"/>
        <v xml:space="preserve"> </v>
      </c>
      <c r="B36" s="58"/>
      <c r="C36" s="13"/>
      <c r="D36" s="13"/>
      <c r="E36" s="98"/>
      <c r="F36" s="11"/>
      <c r="G36" s="11"/>
    </row>
    <row r="37" spans="1:7" x14ac:dyDescent="0.2">
      <c r="A37" s="107" t="str">
        <f t="shared" si="0"/>
        <v xml:space="preserve"> </v>
      </c>
      <c r="B37" s="58"/>
      <c r="C37" s="13"/>
      <c r="D37" s="13"/>
      <c r="E37" s="98"/>
      <c r="F37" s="11"/>
      <c r="G37" s="11"/>
    </row>
    <row r="38" spans="1:7" x14ac:dyDescent="0.2">
      <c r="A38" s="107" t="str">
        <f t="shared" si="0"/>
        <v xml:space="preserve"> </v>
      </c>
      <c r="B38" s="58"/>
      <c r="C38" s="13"/>
      <c r="D38" s="13"/>
      <c r="E38" s="98"/>
      <c r="F38" s="11"/>
      <c r="G38" s="11"/>
    </row>
    <row r="39" spans="1:7" x14ac:dyDescent="0.2">
      <c r="A39" s="107" t="str">
        <f t="shared" si="0"/>
        <v xml:space="preserve"> </v>
      </c>
      <c r="B39" s="58"/>
      <c r="C39" s="13"/>
      <c r="D39" s="13"/>
      <c r="E39" s="98"/>
      <c r="F39" s="11"/>
      <c r="G39" s="11"/>
    </row>
    <row r="40" spans="1:7" x14ac:dyDescent="0.2">
      <c r="A40" s="107" t="str">
        <f t="shared" si="0"/>
        <v xml:space="preserve"> </v>
      </c>
      <c r="B40" s="58"/>
      <c r="C40" s="13"/>
      <c r="D40" s="13"/>
      <c r="E40" s="98"/>
      <c r="F40" s="11"/>
      <c r="G40" s="11"/>
    </row>
    <row r="41" spans="1:7" x14ac:dyDescent="0.2">
      <c r="A41" s="107" t="str">
        <f t="shared" si="0"/>
        <v xml:space="preserve"> </v>
      </c>
      <c r="B41" s="58"/>
      <c r="C41" s="13"/>
      <c r="D41" s="13"/>
      <c r="E41" s="98"/>
      <c r="F41" s="11"/>
      <c r="G41" s="11"/>
    </row>
    <row r="42" spans="1:7" x14ac:dyDescent="0.2">
      <c r="A42" s="107" t="str">
        <f t="shared" si="0"/>
        <v xml:space="preserve"> </v>
      </c>
      <c r="B42" s="58"/>
      <c r="C42" s="13"/>
      <c r="D42" s="13"/>
      <c r="E42" s="98"/>
      <c r="F42" s="11"/>
      <c r="G42" s="11"/>
    </row>
    <row r="43" spans="1:7" x14ac:dyDescent="0.2">
      <c r="A43" s="107" t="str">
        <f t="shared" si="0"/>
        <v xml:space="preserve"> </v>
      </c>
      <c r="B43" s="58"/>
      <c r="C43" s="13"/>
      <c r="D43" s="13"/>
      <c r="E43" s="98"/>
      <c r="F43" s="11"/>
      <c r="G43" s="11"/>
    </row>
    <row r="44" spans="1:7" x14ac:dyDescent="0.2">
      <c r="A44" s="107" t="str">
        <f t="shared" si="0"/>
        <v xml:space="preserve"> </v>
      </c>
      <c r="B44" s="67"/>
      <c r="C44" s="10"/>
      <c r="D44" s="10"/>
      <c r="E44" s="39"/>
      <c r="F44" s="11"/>
      <c r="G44" s="11"/>
    </row>
    <row r="45" spans="1:7" x14ac:dyDescent="0.2">
      <c r="A45" s="107" t="str">
        <f t="shared" si="0"/>
        <v xml:space="preserve"> </v>
      </c>
      <c r="B45" s="67"/>
      <c r="C45" s="10"/>
      <c r="D45" s="10"/>
      <c r="E45" s="39"/>
      <c r="F45" s="11"/>
      <c r="G45" s="11"/>
    </row>
    <row r="46" spans="1:7" x14ac:dyDescent="0.2">
      <c r="A46" s="107" t="str">
        <f t="shared" si="0"/>
        <v xml:space="preserve"> </v>
      </c>
      <c r="B46" s="67"/>
      <c r="C46" s="10"/>
      <c r="D46" s="10"/>
      <c r="E46" s="39"/>
      <c r="F46" s="11"/>
      <c r="G46" s="11"/>
    </row>
    <row r="47" spans="1:7" x14ac:dyDescent="0.2">
      <c r="A47" s="107" t="str">
        <f t="shared" si="0"/>
        <v xml:space="preserve"> </v>
      </c>
      <c r="B47" s="67"/>
      <c r="C47" s="10"/>
      <c r="D47" s="10"/>
      <c r="E47" s="39"/>
      <c r="F47" s="11"/>
      <c r="G47" s="11"/>
    </row>
    <row r="48" spans="1:7" x14ac:dyDescent="0.2">
      <c r="A48" s="107" t="str">
        <f t="shared" si="0"/>
        <v xml:space="preserve"> </v>
      </c>
      <c r="B48" s="67"/>
      <c r="C48" s="10"/>
      <c r="D48" s="10"/>
      <c r="E48" s="39"/>
      <c r="F48" s="11"/>
      <c r="G48" s="11"/>
    </row>
    <row r="49" spans="1:20" x14ac:dyDescent="0.2">
      <c r="A49" s="107" t="str">
        <f t="shared" si="0"/>
        <v xml:space="preserve"> </v>
      </c>
      <c r="B49" s="67"/>
      <c r="C49" s="10"/>
      <c r="D49" s="10"/>
      <c r="E49" s="39"/>
      <c r="F49" s="11"/>
      <c r="G49" s="11"/>
    </row>
    <row r="50" spans="1:20" x14ac:dyDescent="0.2">
      <c r="A50" s="107" t="str">
        <f t="shared" si="0"/>
        <v xml:space="preserve"> </v>
      </c>
      <c r="B50" s="67"/>
      <c r="C50" s="10"/>
      <c r="D50" s="10"/>
      <c r="E50" s="39"/>
      <c r="F50" s="11"/>
      <c r="G50" s="11"/>
    </row>
    <row r="51" spans="1:20" ht="13.5" thickBot="1" x14ac:dyDescent="0.25">
      <c r="A51" s="108" t="str">
        <f>+A28</f>
        <v xml:space="preserve"> </v>
      </c>
      <c r="B51" s="68"/>
      <c r="C51" s="40"/>
      <c r="D51" s="40"/>
      <c r="E51" s="41"/>
      <c r="F51" s="11"/>
      <c r="G51" s="11"/>
    </row>
    <row r="52" spans="1:20" ht="13.5" thickBot="1" x14ac:dyDescent="0.25">
      <c r="G52" s="11"/>
    </row>
    <row r="53" spans="1:20" ht="14.25" x14ac:dyDescent="0.25">
      <c r="A53" s="48" t="s">
        <v>44</v>
      </c>
      <c r="B53" s="42" t="s">
        <v>45</v>
      </c>
      <c r="C53" s="33"/>
      <c r="D53" s="33"/>
      <c r="E53" s="34"/>
      <c r="F53" s="12"/>
      <c r="G53" s="11"/>
    </row>
    <row r="54" spans="1:20" ht="15" thickBot="1" x14ac:dyDescent="0.3">
      <c r="A54" s="45" t="str">
        <f>"Option ["&amp;I$5&amp;"/"&amp;I$6&amp;"]"</f>
        <v>Option [g/kWh]</v>
      </c>
      <c r="B54" s="43" t="s">
        <v>40</v>
      </c>
      <c r="C54" s="35" t="s">
        <v>46</v>
      </c>
      <c r="D54" s="35" t="s">
        <v>47</v>
      </c>
      <c r="E54" s="36" t="s">
        <v>48</v>
      </c>
      <c r="F54" s="12"/>
    </row>
    <row r="55" spans="1:20" ht="14.25" customHeight="1" x14ac:dyDescent="0.2">
      <c r="A55" s="49" t="str">
        <f>+A$9</f>
        <v>Pkw-Diesel-mittel-DE-2015 inkl. Bio (je kWh)</v>
      </c>
      <c r="B55" s="104">
        <v>304.55665670420257</v>
      </c>
      <c r="C55" s="105">
        <v>292.52009507931001</v>
      </c>
      <c r="D55" s="13">
        <v>0.12690629114523777</v>
      </c>
      <c r="E55" s="98">
        <v>3.1017375489127353E-2</v>
      </c>
      <c r="F55" s="14"/>
    </row>
    <row r="56" spans="1:20" ht="14.25" customHeight="1" x14ac:dyDescent="0.2">
      <c r="A56" s="46" t="str">
        <f t="shared" ref="A56:A74" si="1">+A10</f>
        <v>Pkw-Diesel-mittel-DE-2015 exkl. Bio (je kWh)</v>
      </c>
      <c r="B56" s="104">
        <v>308.62051955497327</v>
      </c>
      <c r="C56" s="105">
        <v>304.67652760546548</v>
      </c>
      <c r="D56" s="13">
        <v>7.2098262061769475E-2</v>
      </c>
      <c r="E56" s="98">
        <v>6.6905503980239514E-3</v>
      </c>
      <c r="F56" s="14"/>
      <c r="G56" s="12"/>
    </row>
    <row r="57" spans="1:20" x14ac:dyDescent="0.2">
      <c r="A57" s="46" t="str">
        <f t="shared" si="1"/>
        <v>Pkw-Otto-mittel-DE-2015 inkl. Bio (je kWh)</v>
      </c>
      <c r="B57" s="104">
        <v>305.47446161573373</v>
      </c>
      <c r="C57" s="105">
        <v>298.54300601665136</v>
      </c>
      <c r="D57" s="13">
        <v>8.3203081255952063E-2</v>
      </c>
      <c r="E57" s="98">
        <v>1.6698995697211515E-2</v>
      </c>
      <c r="F57" s="14"/>
      <c r="G57" s="14"/>
      <c r="S57" s="11"/>
      <c r="T57" s="11"/>
    </row>
    <row r="58" spans="1:20" x14ac:dyDescent="0.2">
      <c r="A58" s="46" t="str">
        <f t="shared" si="1"/>
        <v>Pkw-Otto-mittel-DE-2015 exkl. Bio (je kWh)</v>
      </c>
      <c r="B58" s="104">
        <v>309.33977676199646</v>
      </c>
      <c r="C58" s="105">
        <v>306.12274916479333</v>
      </c>
      <c r="D58" s="13">
        <v>8.046398133121839E-2</v>
      </c>
      <c r="E58" s="98">
        <v>2.9999498811709531E-3</v>
      </c>
      <c r="F58" s="14"/>
      <c r="G58" s="14"/>
      <c r="S58" s="11"/>
      <c r="T58" s="11"/>
    </row>
    <row r="59" spans="1:20" x14ac:dyDescent="0.2">
      <c r="A59" s="46" t="str">
        <f t="shared" si="1"/>
        <v xml:space="preserve"> </v>
      </c>
      <c r="B59" s="104"/>
      <c r="C59" s="105"/>
      <c r="D59" s="13"/>
      <c r="E59" s="98"/>
      <c r="F59" s="14"/>
      <c r="G59" s="14"/>
      <c r="S59" s="11"/>
      <c r="T59" s="11"/>
    </row>
    <row r="60" spans="1:20" x14ac:dyDescent="0.2">
      <c r="A60" s="46" t="str">
        <f t="shared" si="1"/>
        <v xml:space="preserve"> </v>
      </c>
      <c r="B60" s="104"/>
      <c r="C60" s="105"/>
      <c r="D60" s="13"/>
      <c r="E60" s="98"/>
      <c r="F60" s="14"/>
      <c r="G60" s="14"/>
      <c r="S60" s="11"/>
      <c r="T60" s="11"/>
    </row>
    <row r="61" spans="1:20" x14ac:dyDescent="0.2">
      <c r="A61" s="46" t="str">
        <f t="shared" si="1"/>
        <v xml:space="preserve"> </v>
      </c>
      <c r="B61" s="104"/>
      <c r="C61" s="105"/>
      <c r="D61" s="13"/>
      <c r="E61" s="98"/>
      <c r="F61" s="14"/>
      <c r="G61" s="14"/>
      <c r="S61" s="11"/>
      <c r="T61" s="11"/>
    </row>
    <row r="62" spans="1:20" x14ac:dyDescent="0.2">
      <c r="A62" s="46" t="str">
        <f t="shared" si="1"/>
        <v xml:space="preserve"> </v>
      </c>
      <c r="B62" s="104"/>
      <c r="C62" s="105"/>
      <c r="D62" s="13"/>
      <c r="E62" s="98"/>
      <c r="F62" s="14"/>
      <c r="G62" s="14"/>
      <c r="S62" s="11"/>
      <c r="T62" s="11"/>
    </row>
    <row r="63" spans="1:20" x14ac:dyDescent="0.2">
      <c r="A63" s="46" t="str">
        <f t="shared" si="1"/>
        <v xml:space="preserve"> </v>
      </c>
      <c r="B63" s="104"/>
      <c r="C63" s="105"/>
      <c r="D63" s="13"/>
      <c r="E63" s="98"/>
      <c r="F63" s="14"/>
      <c r="G63" s="14"/>
      <c r="S63" s="11"/>
      <c r="T63" s="11"/>
    </row>
    <row r="64" spans="1:20" x14ac:dyDescent="0.2">
      <c r="A64" s="46" t="str">
        <f t="shared" si="1"/>
        <v xml:space="preserve"> </v>
      </c>
      <c r="B64" s="104"/>
      <c r="C64" s="105"/>
      <c r="D64" s="13"/>
      <c r="E64" s="98"/>
      <c r="F64" s="14"/>
      <c r="G64" s="14"/>
      <c r="S64" s="11"/>
      <c r="T64" s="11"/>
    </row>
    <row r="65" spans="1:20" x14ac:dyDescent="0.2">
      <c r="A65" s="46" t="str">
        <f t="shared" si="1"/>
        <v xml:space="preserve"> </v>
      </c>
      <c r="B65" s="104"/>
      <c r="C65" s="105"/>
      <c r="D65" s="13"/>
      <c r="E65" s="98"/>
      <c r="F65" s="14"/>
      <c r="G65" s="14"/>
      <c r="S65" s="11"/>
      <c r="T65" s="11"/>
    </row>
    <row r="66" spans="1:20" x14ac:dyDescent="0.2">
      <c r="A66" s="46" t="str">
        <f t="shared" si="1"/>
        <v xml:space="preserve"> </v>
      </c>
      <c r="B66" s="104"/>
      <c r="C66" s="105"/>
      <c r="D66" s="13"/>
      <c r="E66" s="98"/>
      <c r="F66" s="14"/>
      <c r="G66" s="14"/>
      <c r="S66" s="11"/>
      <c r="T66" s="11"/>
    </row>
    <row r="67" spans="1:20" x14ac:dyDescent="0.2">
      <c r="A67" s="46" t="str">
        <f t="shared" si="1"/>
        <v xml:space="preserve"> </v>
      </c>
      <c r="B67" s="52"/>
      <c r="C67" s="24"/>
      <c r="D67" s="10"/>
      <c r="E67" s="39"/>
      <c r="F67" s="14"/>
      <c r="G67" s="14"/>
      <c r="S67" s="11"/>
      <c r="T67" s="11"/>
    </row>
    <row r="68" spans="1:20" x14ac:dyDescent="0.2">
      <c r="A68" s="46" t="str">
        <f t="shared" si="1"/>
        <v xml:space="preserve"> </v>
      </c>
      <c r="B68" s="52"/>
      <c r="C68" s="24"/>
      <c r="D68" s="10"/>
      <c r="E68" s="39"/>
      <c r="F68" s="14"/>
      <c r="G68" s="14"/>
      <c r="S68" s="11"/>
      <c r="T68" s="11"/>
    </row>
    <row r="69" spans="1:20" x14ac:dyDescent="0.2">
      <c r="A69" s="46" t="str">
        <f t="shared" si="1"/>
        <v xml:space="preserve"> </v>
      </c>
      <c r="B69" s="52"/>
      <c r="C69" s="24"/>
      <c r="D69" s="10"/>
      <c r="E69" s="39"/>
      <c r="F69" s="14"/>
      <c r="G69" s="14"/>
      <c r="S69" s="11"/>
      <c r="T69" s="11"/>
    </row>
    <row r="70" spans="1:20" x14ac:dyDescent="0.2">
      <c r="A70" s="46" t="str">
        <f t="shared" si="1"/>
        <v xml:space="preserve"> </v>
      </c>
      <c r="B70" s="52"/>
      <c r="C70" s="24"/>
      <c r="D70" s="10"/>
      <c r="E70" s="39"/>
      <c r="F70" s="14"/>
      <c r="G70" s="14"/>
      <c r="S70" s="11"/>
      <c r="T70" s="11"/>
    </row>
    <row r="71" spans="1:20" x14ac:dyDescent="0.2">
      <c r="A71" s="46" t="str">
        <f t="shared" si="1"/>
        <v xml:space="preserve"> </v>
      </c>
      <c r="B71" s="52"/>
      <c r="C71" s="24"/>
      <c r="D71" s="10"/>
      <c r="E71" s="39"/>
      <c r="F71" s="14"/>
      <c r="G71" s="14"/>
      <c r="S71" s="11"/>
      <c r="T71" s="11"/>
    </row>
    <row r="72" spans="1:20" x14ac:dyDescent="0.2">
      <c r="A72" s="46" t="str">
        <f t="shared" si="1"/>
        <v xml:space="preserve"> </v>
      </c>
      <c r="B72" s="52"/>
      <c r="C72" s="24"/>
      <c r="D72" s="10"/>
      <c r="E72" s="39"/>
      <c r="F72" s="14"/>
      <c r="G72" s="14"/>
      <c r="S72" s="11"/>
      <c r="T72" s="11"/>
    </row>
    <row r="73" spans="1:20" x14ac:dyDescent="0.2">
      <c r="A73" s="46" t="str">
        <f t="shared" si="1"/>
        <v xml:space="preserve"> </v>
      </c>
      <c r="B73" s="52"/>
      <c r="C73" s="24"/>
      <c r="D73" s="10"/>
      <c r="E73" s="39"/>
      <c r="G73" s="14"/>
      <c r="S73" s="11"/>
      <c r="T73" s="11"/>
    </row>
    <row r="74" spans="1:20" ht="13.5" thickBot="1" x14ac:dyDescent="0.25">
      <c r="A74" s="92" t="str">
        <f t="shared" si="1"/>
        <v xml:space="preserve"> </v>
      </c>
      <c r="B74" s="53"/>
      <c r="C74" s="54"/>
      <c r="D74" s="40"/>
      <c r="E74" s="41"/>
      <c r="F74" s="15"/>
      <c r="G74" s="14"/>
      <c r="S74" s="11"/>
      <c r="T74" s="11"/>
    </row>
    <row r="75" spans="1:20" ht="13.5" thickBot="1" x14ac:dyDescent="0.25">
      <c r="G75" s="14"/>
      <c r="S75" s="11"/>
      <c r="T75" s="11"/>
    </row>
    <row r="76" spans="1:20" x14ac:dyDescent="0.2">
      <c r="A76" s="55" t="s">
        <v>49</v>
      </c>
      <c r="B76" s="42"/>
      <c r="C76" s="33" t="s">
        <v>50</v>
      </c>
      <c r="D76" s="34" t="s">
        <v>51</v>
      </c>
      <c r="G76" s="14"/>
      <c r="S76" s="11"/>
      <c r="T76" s="11"/>
    </row>
    <row r="77" spans="1:20" ht="13.5" thickBot="1" x14ac:dyDescent="0.25">
      <c r="A77" s="45" t="str">
        <f>"Option ["&amp;+I6&amp;"primär/"&amp;+I6&amp;"]"</f>
        <v>Option [kWhprimär/kWh]</v>
      </c>
      <c r="B77" s="43" t="s">
        <v>52</v>
      </c>
      <c r="C77" s="35" t="s">
        <v>53</v>
      </c>
      <c r="D77" s="36" t="s">
        <v>53</v>
      </c>
    </row>
    <row r="78" spans="1:20" x14ac:dyDescent="0.2">
      <c r="A78" s="49" t="str">
        <f>+A9</f>
        <v>Pkw-Diesel-mittel-DE-2015 inkl. Bio (je kWh)</v>
      </c>
      <c r="B78" s="56">
        <v>1.1735587885703147</v>
      </c>
      <c r="C78" s="57">
        <v>1.0851467776084609</v>
      </c>
      <c r="D78" s="38">
        <v>8.8412010961853818E-2</v>
      </c>
    </row>
    <row r="79" spans="1:20" x14ac:dyDescent="0.2">
      <c r="A79" s="46" t="str">
        <f>+A10</f>
        <v>Pkw-Diesel-mittel-DE-2015 exkl. Bio (je kWh)</v>
      </c>
      <c r="B79" s="58">
        <v>1.1466168091897191</v>
      </c>
      <c r="C79" s="13">
        <v>1.1431139308116451</v>
      </c>
      <c r="D79" s="39">
        <v>3.5028783780736922E-3</v>
      </c>
    </row>
    <row r="80" spans="1:20" x14ac:dyDescent="0.2">
      <c r="A80" s="46" t="str">
        <f>+A11</f>
        <v>Pkw-Otto-mittel-DE-2015 inkl. Bio (je kWh)</v>
      </c>
      <c r="B80" s="58">
        <v>1.2209297887477297</v>
      </c>
      <c r="C80" s="13">
        <v>1.153146655970908</v>
      </c>
      <c r="D80" s="39">
        <v>6.7783132776821631E-2</v>
      </c>
    </row>
    <row r="81" spans="1:4" x14ac:dyDescent="0.2">
      <c r="A81" s="46" t="str">
        <f t="shared" ref="A81:A96" si="2">+A12</f>
        <v>Pkw-Otto-mittel-DE-2015 exkl. Bio (je kWh)</v>
      </c>
      <c r="B81" s="58">
        <v>1.2068804439553631</v>
      </c>
      <c r="C81" s="13">
        <v>1.2030300129960392</v>
      </c>
      <c r="D81" s="39">
        <v>3.8504309593238016E-3</v>
      </c>
    </row>
    <row r="82" spans="1:4" x14ac:dyDescent="0.2">
      <c r="A82" s="46" t="str">
        <f t="shared" si="2"/>
        <v xml:space="preserve"> </v>
      </c>
      <c r="B82" s="58"/>
      <c r="C82" s="13"/>
      <c r="D82" s="39"/>
    </row>
    <row r="83" spans="1:4" x14ac:dyDescent="0.2">
      <c r="A83" s="46" t="str">
        <f t="shared" si="2"/>
        <v xml:space="preserve"> </v>
      </c>
      <c r="B83" s="58"/>
      <c r="C83" s="13"/>
      <c r="D83" s="39"/>
    </row>
    <row r="84" spans="1:4" x14ac:dyDescent="0.2">
      <c r="A84" s="46" t="str">
        <f t="shared" si="2"/>
        <v xml:space="preserve"> </v>
      </c>
      <c r="B84" s="58"/>
      <c r="C84" s="13"/>
      <c r="D84" s="39"/>
    </row>
    <row r="85" spans="1:4" x14ac:dyDescent="0.2">
      <c r="A85" s="46" t="str">
        <f t="shared" si="2"/>
        <v xml:space="preserve"> </v>
      </c>
      <c r="B85" s="58"/>
      <c r="C85" s="13"/>
      <c r="D85" s="39"/>
    </row>
    <row r="86" spans="1:4" x14ac:dyDescent="0.2">
      <c r="A86" s="46" t="str">
        <f t="shared" si="2"/>
        <v xml:space="preserve"> </v>
      </c>
      <c r="B86" s="58"/>
      <c r="C86" s="13"/>
      <c r="D86" s="39"/>
    </row>
    <row r="87" spans="1:4" x14ac:dyDescent="0.2">
      <c r="A87" s="46" t="str">
        <f t="shared" si="2"/>
        <v xml:space="preserve"> </v>
      </c>
      <c r="B87" s="58"/>
      <c r="C87" s="13"/>
      <c r="D87" s="39"/>
    </row>
    <row r="88" spans="1:4" x14ac:dyDescent="0.2">
      <c r="A88" s="46" t="str">
        <f t="shared" si="2"/>
        <v xml:space="preserve"> </v>
      </c>
      <c r="B88" s="58"/>
      <c r="C88" s="13"/>
      <c r="D88" s="39"/>
    </row>
    <row r="89" spans="1:4" x14ac:dyDescent="0.2">
      <c r="A89" s="46" t="str">
        <f t="shared" si="2"/>
        <v xml:space="preserve"> </v>
      </c>
      <c r="B89" s="58"/>
      <c r="C89" s="13"/>
      <c r="D89" s="39"/>
    </row>
    <row r="90" spans="1:4" x14ac:dyDescent="0.2">
      <c r="A90" s="46" t="str">
        <f t="shared" si="2"/>
        <v xml:space="preserve"> </v>
      </c>
      <c r="B90" s="58"/>
      <c r="C90" s="13"/>
      <c r="D90" s="39"/>
    </row>
    <row r="91" spans="1:4" x14ac:dyDescent="0.2">
      <c r="A91" s="46" t="str">
        <f t="shared" si="2"/>
        <v xml:space="preserve"> </v>
      </c>
      <c r="B91" s="58"/>
      <c r="C91" s="13"/>
      <c r="D91" s="39"/>
    </row>
    <row r="92" spans="1:4" x14ac:dyDescent="0.2">
      <c r="A92" s="46" t="str">
        <f t="shared" si="2"/>
        <v xml:space="preserve"> </v>
      </c>
      <c r="B92" s="58"/>
      <c r="C92" s="13"/>
      <c r="D92" s="39"/>
    </row>
    <row r="93" spans="1:4" x14ac:dyDescent="0.2">
      <c r="A93" s="46" t="str">
        <f t="shared" si="2"/>
        <v xml:space="preserve"> </v>
      </c>
      <c r="B93" s="58"/>
      <c r="C93" s="13"/>
      <c r="D93" s="39"/>
    </row>
    <row r="94" spans="1:4" x14ac:dyDescent="0.2">
      <c r="A94" s="46" t="str">
        <f t="shared" si="2"/>
        <v xml:space="preserve"> </v>
      </c>
      <c r="B94" s="58"/>
      <c r="C94" s="13"/>
      <c r="D94" s="39"/>
    </row>
    <row r="95" spans="1:4" x14ac:dyDescent="0.2">
      <c r="A95" s="46" t="str">
        <f t="shared" si="2"/>
        <v xml:space="preserve"> </v>
      </c>
      <c r="B95" s="58"/>
      <c r="C95" s="13"/>
      <c r="D95" s="39"/>
    </row>
    <row r="96" spans="1:4" x14ac:dyDescent="0.2">
      <c r="A96" s="46" t="str">
        <f t="shared" si="2"/>
        <v xml:space="preserve"> </v>
      </c>
      <c r="B96" s="94"/>
      <c r="C96" s="95"/>
      <c r="D96" s="93"/>
    </row>
    <row r="97" spans="1:9" ht="13.5" thickBot="1" x14ac:dyDescent="0.25">
      <c r="A97" s="92" t="str">
        <f>+A28</f>
        <v xml:space="preserve"> </v>
      </c>
      <c r="B97" s="59"/>
      <c r="C97" s="60"/>
      <c r="D97" s="41"/>
    </row>
    <row r="98" spans="1:9" ht="13.5" thickBot="1" x14ac:dyDescent="0.25"/>
    <row r="99" spans="1:9" x14ac:dyDescent="0.2">
      <c r="A99" s="63" t="s">
        <v>54</v>
      </c>
      <c r="B99" s="61"/>
    </row>
    <row r="100" spans="1:9" ht="13.5" thickBot="1" x14ac:dyDescent="0.25">
      <c r="A100" s="45" t="s">
        <v>55</v>
      </c>
      <c r="B100" s="62" t="str">
        <f>"[m²/"&amp;+I6&amp;"]"</f>
        <v>[m²/kWh]</v>
      </c>
      <c r="D100" s="14"/>
      <c r="E100" s="14"/>
      <c r="F100" s="14"/>
    </row>
    <row r="101" spans="1:9" x14ac:dyDescent="0.2">
      <c r="A101" s="49" t="str">
        <f>+A9</f>
        <v>Pkw-Diesel-mittel-DE-2015 inkl. Bio (je kWh)</v>
      </c>
      <c r="B101" s="113">
        <v>3.5057482392087815E-2</v>
      </c>
    </row>
    <row r="102" spans="1:9" x14ac:dyDescent="0.2">
      <c r="A102" s="46" t="str">
        <f>+A10</f>
        <v>Pkw-Diesel-mittel-DE-2015 exkl. Bio (je kWh)</v>
      </c>
      <c r="B102" s="114">
        <v>1.7336258449092824E-4</v>
      </c>
      <c r="G102" s="14"/>
      <c r="H102" s="14"/>
      <c r="I102" s="14"/>
    </row>
    <row r="103" spans="1:9" x14ac:dyDescent="0.2">
      <c r="A103" s="46" t="str">
        <f>+A11</f>
        <v>Pkw-Otto-mittel-DE-2015 inkl. Bio (je kWh)</v>
      </c>
      <c r="B103" s="114">
        <v>1.6527095096921001E-2</v>
      </c>
    </row>
    <row r="104" spans="1:9" x14ac:dyDescent="0.2">
      <c r="A104" s="46" t="str">
        <f t="shared" ref="A104:A119" si="3">+A12</f>
        <v>Pkw-Otto-mittel-DE-2015 exkl. Bio (je kWh)</v>
      </c>
      <c r="B104" s="114">
        <v>1.8612917402570096E-4</v>
      </c>
    </row>
    <row r="105" spans="1:9" x14ac:dyDescent="0.2">
      <c r="A105" s="46" t="str">
        <f t="shared" si="3"/>
        <v xml:space="preserve"> </v>
      </c>
      <c r="B105" s="114"/>
    </row>
    <row r="106" spans="1:9" x14ac:dyDescent="0.2">
      <c r="A106" s="46" t="str">
        <f t="shared" si="3"/>
        <v xml:space="preserve"> </v>
      </c>
      <c r="B106" s="114"/>
    </row>
    <row r="107" spans="1:9" x14ac:dyDescent="0.2">
      <c r="A107" s="46" t="str">
        <f t="shared" si="3"/>
        <v xml:space="preserve"> </v>
      </c>
      <c r="B107" s="114"/>
    </row>
    <row r="108" spans="1:9" x14ac:dyDescent="0.2">
      <c r="A108" s="46" t="str">
        <f t="shared" si="3"/>
        <v xml:space="preserve"> </v>
      </c>
      <c r="B108" s="114"/>
    </row>
    <row r="109" spans="1:9" x14ac:dyDescent="0.2">
      <c r="A109" s="46" t="str">
        <f t="shared" si="3"/>
        <v xml:space="preserve"> </v>
      </c>
      <c r="B109" s="114"/>
    </row>
    <row r="110" spans="1:9" x14ac:dyDescent="0.2">
      <c r="A110" s="46" t="str">
        <f t="shared" si="3"/>
        <v xml:space="preserve"> </v>
      </c>
      <c r="B110" s="114"/>
    </row>
    <row r="111" spans="1:9" x14ac:dyDescent="0.2">
      <c r="A111" s="46" t="str">
        <f t="shared" si="3"/>
        <v xml:space="preserve"> </v>
      </c>
      <c r="B111" s="114"/>
    </row>
    <row r="112" spans="1:9" x14ac:dyDescent="0.2">
      <c r="A112" s="46" t="str">
        <f t="shared" si="3"/>
        <v xml:space="preserve"> </v>
      </c>
      <c r="B112" s="114"/>
    </row>
    <row r="113" spans="1:2" x14ac:dyDescent="0.2">
      <c r="A113" s="46" t="str">
        <f t="shared" si="3"/>
        <v xml:space="preserve"> </v>
      </c>
      <c r="B113" s="64"/>
    </row>
    <row r="114" spans="1:2" x14ac:dyDescent="0.2">
      <c r="A114" s="46" t="str">
        <f t="shared" si="3"/>
        <v xml:space="preserve"> </v>
      </c>
      <c r="B114" s="64"/>
    </row>
    <row r="115" spans="1:2" x14ac:dyDescent="0.2">
      <c r="A115" s="46" t="str">
        <f t="shared" si="3"/>
        <v xml:space="preserve"> </v>
      </c>
      <c r="B115" s="64"/>
    </row>
    <row r="116" spans="1:2" x14ac:dyDescent="0.2">
      <c r="A116" s="46" t="str">
        <f t="shared" si="3"/>
        <v xml:space="preserve"> </v>
      </c>
      <c r="B116" s="64"/>
    </row>
    <row r="117" spans="1:2" x14ac:dyDescent="0.2">
      <c r="A117" s="46" t="str">
        <f t="shared" si="3"/>
        <v xml:space="preserve"> </v>
      </c>
      <c r="B117" s="64"/>
    </row>
    <row r="118" spans="1:2" x14ac:dyDescent="0.2">
      <c r="A118" s="46" t="str">
        <f t="shared" si="3"/>
        <v xml:space="preserve"> </v>
      </c>
      <c r="B118" s="64"/>
    </row>
    <row r="119" spans="1:2" x14ac:dyDescent="0.2">
      <c r="A119" s="46" t="str">
        <f t="shared" si="3"/>
        <v xml:space="preserve"> </v>
      </c>
      <c r="B119" s="96"/>
    </row>
    <row r="120" spans="1:2" ht="13.5" thickBot="1" x14ac:dyDescent="0.25">
      <c r="A120" s="92" t="str">
        <f>+A28</f>
        <v xml:space="preserve"> </v>
      </c>
      <c r="B120" s="65"/>
    </row>
  </sheetData>
  <mergeCells count="25">
    <mergeCell ref="B9:G9"/>
    <mergeCell ref="B3:G3"/>
    <mergeCell ref="B4:G4"/>
    <mergeCell ref="B5:G5"/>
    <mergeCell ref="B6:G6"/>
    <mergeCell ref="B8:G8"/>
    <mergeCell ref="B21:G21"/>
    <mergeCell ref="B10:G10"/>
    <mergeCell ref="B11:G11"/>
    <mergeCell ref="B12:G12"/>
    <mergeCell ref="B13:G13"/>
    <mergeCell ref="B14:G14"/>
    <mergeCell ref="B15:G15"/>
    <mergeCell ref="B16:G16"/>
    <mergeCell ref="B17:G17"/>
    <mergeCell ref="B18:G18"/>
    <mergeCell ref="B19:G19"/>
    <mergeCell ref="B20:G20"/>
    <mergeCell ref="B28:G28"/>
    <mergeCell ref="B22:G22"/>
    <mergeCell ref="B23:G23"/>
    <mergeCell ref="B24:G24"/>
    <mergeCell ref="B25:G25"/>
    <mergeCell ref="B26:G26"/>
    <mergeCell ref="B27:G27"/>
  </mergeCell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908E9-5212-4F1E-8F15-1E1038DAA8C3}">
  <sheetPr codeName="Tabelle44">
    <tabColor indexed="52"/>
  </sheetPr>
  <dimension ref="A1:T131"/>
  <sheetViews>
    <sheetView workbookViewId="0">
      <selection activeCell="B3" sqref="B3:G3"/>
    </sheetView>
  </sheetViews>
  <sheetFormatPr baseColWidth="10" defaultColWidth="11.42578125" defaultRowHeight="12.75" x14ac:dyDescent="0.2"/>
  <cols>
    <col min="1" max="1" width="39.85546875" customWidth="1"/>
    <col min="2" max="2" width="18.140625" customWidth="1"/>
    <col min="3" max="3" width="15.5703125" customWidth="1"/>
    <col min="4" max="4" width="16" customWidth="1"/>
    <col min="5" max="5" width="13.5703125" customWidth="1"/>
    <col min="6" max="6" width="14.42578125" customWidth="1"/>
    <col min="7" max="7" width="12.85546875" customWidth="1"/>
    <col min="8" max="10" width="11.5703125" bestFit="1" customWidth="1"/>
  </cols>
  <sheetData>
    <row r="1" spans="1:10" ht="15.75" customHeight="1" x14ac:dyDescent="0.25">
      <c r="A1" s="164" t="str">
        <f>"Ergebnisse aus GEMIS "&amp;Einführung!F3</f>
        <v>Ergebnisse aus GEMIS Version 5.0</v>
      </c>
      <c r="B1" s="2"/>
      <c r="C1" s="4" t="s">
        <v>257</v>
      </c>
      <c r="D1" s="2"/>
      <c r="E1" s="2"/>
      <c r="F1" s="2"/>
      <c r="G1" s="2"/>
    </row>
    <row r="2" spans="1:10" x14ac:dyDescent="0.2">
      <c r="A2" s="1"/>
      <c r="B2" s="2"/>
      <c r="C2" s="2"/>
      <c r="D2" s="2"/>
      <c r="E2" s="2"/>
      <c r="F2" s="2"/>
      <c r="G2" s="2"/>
    </row>
    <row r="3" spans="1:10" x14ac:dyDescent="0.2">
      <c r="A3" s="5" t="s">
        <v>31</v>
      </c>
      <c r="B3" s="232" t="s">
        <v>388</v>
      </c>
      <c r="C3" s="233"/>
      <c r="D3" s="233"/>
      <c r="E3" s="233"/>
      <c r="F3" s="233"/>
      <c r="G3" s="234"/>
    </row>
    <row r="4" spans="1:10" ht="32.1" customHeight="1" x14ac:dyDescent="0.2">
      <c r="A4" s="21" t="s">
        <v>32</v>
      </c>
      <c r="B4" s="250" t="s">
        <v>389</v>
      </c>
      <c r="C4" s="215"/>
      <c r="D4" s="215"/>
      <c r="E4" s="215"/>
      <c r="F4" s="215"/>
      <c r="G4" s="216"/>
    </row>
    <row r="5" spans="1:10" x14ac:dyDescent="0.2">
      <c r="A5" s="193" t="s">
        <v>33</v>
      </c>
      <c r="B5" s="202" t="s">
        <v>34</v>
      </c>
      <c r="C5" s="203"/>
      <c r="D5" s="203"/>
      <c r="E5" s="203"/>
      <c r="F5" s="203"/>
      <c r="G5" s="204"/>
      <c r="I5" t="s">
        <v>65</v>
      </c>
    </row>
    <row r="6" spans="1:10" ht="17.25" customHeight="1" x14ac:dyDescent="0.25">
      <c r="A6" s="18"/>
      <c r="B6" s="205" t="s">
        <v>300</v>
      </c>
      <c r="C6" s="206"/>
      <c r="D6" s="206"/>
      <c r="E6" s="206"/>
      <c r="F6" s="206"/>
      <c r="G6" s="207"/>
      <c r="H6" s="3"/>
      <c r="I6" t="s">
        <v>67</v>
      </c>
      <c r="J6" s="6"/>
    </row>
    <row r="7" spans="1:10" ht="13.5" thickBot="1" x14ac:dyDescent="0.25">
      <c r="A7" s="2"/>
      <c r="B7" s="1"/>
      <c r="C7" s="2"/>
      <c r="D7" s="2"/>
      <c r="E7" s="2"/>
      <c r="F7" s="2"/>
      <c r="G7" s="2"/>
      <c r="H7" s="3"/>
      <c r="J7" s="3"/>
    </row>
    <row r="8" spans="1:10" ht="13.5" thickBot="1" x14ac:dyDescent="0.25">
      <c r="A8" s="23" t="s">
        <v>35</v>
      </c>
      <c r="B8" s="225" t="s">
        <v>36</v>
      </c>
      <c r="C8" s="225"/>
      <c r="D8" s="225"/>
      <c r="E8" s="225"/>
      <c r="F8" s="225"/>
      <c r="G8" s="225"/>
      <c r="H8" s="23" t="s">
        <v>37</v>
      </c>
    </row>
    <row r="9" spans="1:10" x14ac:dyDescent="0.2">
      <c r="A9" s="173" t="s">
        <v>390</v>
      </c>
      <c r="B9" s="238" t="s">
        <v>400</v>
      </c>
      <c r="C9" s="239"/>
      <c r="D9" s="239"/>
      <c r="E9" s="239"/>
      <c r="F9" s="239"/>
      <c r="G9" s="239"/>
      <c r="H9" s="78">
        <v>2015</v>
      </c>
      <c r="J9" s="3"/>
    </row>
    <row r="10" spans="1:10" ht="15" customHeight="1" x14ac:dyDescent="0.25">
      <c r="A10" s="173" t="s">
        <v>391</v>
      </c>
      <c r="B10" s="238" t="s">
        <v>399</v>
      </c>
      <c r="C10" s="239"/>
      <c r="D10" s="239"/>
      <c r="E10" s="239"/>
      <c r="F10" s="239"/>
      <c r="G10" s="239"/>
      <c r="H10" s="73">
        <v>2015</v>
      </c>
      <c r="J10" s="6"/>
    </row>
    <row r="11" spans="1:10" ht="12.6" customHeight="1" x14ac:dyDescent="0.2">
      <c r="A11" s="173" t="s">
        <v>392</v>
      </c>
      <c r="B11" s="238" t="s">
        <v>401</v>
      </c>
      <c r="C11" s="239"/>
      <c r="D11" s="239"/>
      <c r="E11" s="239"/>
      <c r="F11" s="239"/>
      <c r="G11" s="239"/>
      <c r="H11" s="73">
        <v>2015</v>
      </c>
      <c r="J11" s="3"/>
    </row>
    <row r="12" spans="1:10" ht="12.6" customHeight="1" x14ac:dyDescent="0.2">
      <c r="A12" s="173" t="s">
        <v>393</v>
      </c>
      <c r="B12" s="248" t="s">
        <v>402</v>
      </c>
      <c r="C12" s="222"/>
      <c r="D12" s="222"/>
      <c r="E12" s="222"/>
      <c r="F12" s="222"/>
      <c r="G12" s="249"/>
      <c r="H12" s="73">
        <v>2015</v>
      </c>
    </row>
    <row r="13" spans="1:10" ht="12.6" customHeight="1" x14ac:dyDescent="0.2">
      <c r="A13" s="173" t="s">
        <v>394</v>
      </c>
      <c r="B13" s="238" t="s">
        <v>403</v>
      </c>
      <c r="C13" s="239"/>
      <c r="D13" s="239"/>
      <c r="E13" s="239"/>
      <c r="F13" s="239"/>
      <c r="G13" s="239"/>
      <c r="H13" s="73">
        <v>2015</v>
      </c>
    </row>
    <row r="14" spans="1:10" ht="12.6" customHeight="1" x14ac:dyDescent="0.2">
      <c r="A14" s="173" t="s">
        <v>395</v>
      </c>
      <c r="B14" s="238" t="s">
        <v>404</v>
      </c>
      <c r="C14" s="239"/>
      <c r="D14" s="239"/>
      <c r="E14" s="239"/>
      <c r="F14" s="239"/>
      <c r="G14" s="239"/>
      <c r="H14" s="73">
        <v>2015</v>
      </c>
    </row>
    <row r="15" spans="1:10" ht="12.6" customHeight="1" x14ac:dyDescent="0.2">
      <c r="A15" s="178" t="s">
        <v>396</v>
      </c>
      <c r="B15" s="238" t="s">
        <v>398</v>
      </c>
      <c r="C15" s="239"/>
      <c r="D15" s="239"/>
      <c r="E15" s="239"/>
      <c r="F15" s="239"/>
      <c r="G15" s="239"/>
      <c r="H15" s="73">
        <v>2015</v>
      </c>
      <c r="I15" s="9"/>
    </row>
    <row r="16" spans="1:10" ht="12.6" customHeight="1" x14ac:dyDescent="0.2">
      <c r="A16" s="178" t="s">
        <v>405</v>
      </c>
      <c r="B16" s="238" t="s">
        <v>397</v>
      </c>
      <c r="C16" s="239"/>
      <c r="D16" s="239"/>
      <c r="E16" s="239"/>
      <c r="F16" s="239"/>
      <c r="G16" s="239"/>
      <c r="H16" s="73">
        <v>2015</v>
      </c>
    </row>
    <row r="17" spans="1:12" ht="12.6" customHeight="1" x14ac:dyDescent="0.2">
      <c r="A17" s="178" t="s">
        <v>66</v>
      </c>
      <c r="B17" s="238"/>
      <c r="C17" s="239"/>
      <c r="D17" s="239"/>
      <c r="E17" s="239"/>
      <c r="F17" s="239"/>
      <c r="G17" s="239"/>
      <c r="H17" s="73"/>
      <c r="L17" s="9"/>
    </row>
    <row r="18" spans="1:12" ht="12.6" customHeight="1" x14ac:dyDescent="0.2">
      <c r="A18" s="178" t="s">
        <v>66</v>
      </c>
      <c r="B18" s="238"/>
      <c r="C18" s="239"/>
      <c r="D18" s="239"/>
      <c r="E18" s="239"/>
      <c r="F18" s="239"/>
      <c r="G18" s="239"/>
      <c r="H18" s="73"/>
      <c r="K18" s="9"/>
    </row>
    <row r="19" spans="1:12" ht="12.6" customHeight="1" x14ac:dyDescent="0.2">
      <c r="A19" s="178" t="s">
        <v>66</v>
      </c>
      <c r="B19" s="238"/>
      <c r="C19" s="239"/>
      <c r="D19" s="239"/>
      <c r="E19" s="239"/>
      <c r="F19" s="239"/>
      <c r="G19" s="239"/>
      <c r="H19" s="73"/>
    </row>
    <row r="20" spans="1:12" ht="12.6" customHeight="1" x14ac:dyDescent="0.2">
      <c r="A20" s="178" t="s">
        <v>66</v>
      </c>
      <c r="B20" s="238"/>
      <c r="C20" s="239"/>
      <c r="D20" s="239"/>
      <c r="E20" s="239"/>
      <c r="F20" s="239"/>
      <c r="G20" s="239"/>
      <c r="H20" s="73"/>
    </row>
    <row r="21" spans="1:12" ht="12.6" customHeight="1" x14ac:dyDescent="0.2">
      <c r="A21" s="178" t="s">
        <v>66</v>
      </c>
      <c r="B21" s="238"/>
      <c r="C21" s="239"/>
      <c r="D21" s="239"/>
      <c r="E21" s="239"/>
      <c r="F21" s="239"/>
      <c r="G21" s="239"/>
      <c r="H21" s="73"/>
    </row>
    <row r="22" spans="1:12" ht="12.6" customHeight="1" x14ac:dyDescent="0.2">
      <c r="A22" s="178" t="s">
        <v>66</v>
      </c>
      <c r="B22" s="238"/>
      <c r="C22" s="239"/>
      <c r="D22" s="239"/>
      <c r="E22" s="239"/>
      <c r="F22" s="239"/>
      <c r="G22" s="239"/>
      <c r="H22" s="73"/>
    </row>
    <row r="23" spans="1:12" ht="12.75" customHeight="1" x14ac:dyDescent="0.2">
      <c r="A23" s="178" t="s">
        <v>66</v>
      </c>
      <c r="B23" s="238"/>
      <c r="C23" s="239"/>
      <c r="D23" s="239"/>
      <c r="E23" s="239"/>
      <c r="F23" s="239"/>
      <c r="G23" s="239"/>
      <c r="H23" s="73"/>
    </row>
    <row r="24" spans="1:12" ht="12.75" customHeight="1" x14ac:dyDescent="0.2">
      <c r="A24" s="178" t="s">
        <v>66</v>
      </c>
      <c r="B24" s="238"/>
      <c r="C24" s="239"/>
      <c r="D24" s="239"/>
      <c r="E24" s="239"/>
      <c r="F24" s="239"/>
      <c r="G24" s="239"/>
      <c r="H24" s="73"/>
    </row>
    <row r="25" spans="1:12" ht="12.75" customHeight="1" x14ac:dyDescent="0.2">
      <c r="A25" s="179" t="s">
        <v>66</v>
      </c>
      <c r="B25" s="238"/>
      <c r="C25" s="239"/>
      <c r="D25" s="239"/>
      <c r="E25" s="239"/>
      <c r="F25" s="239"/>
      <c r="G25" s="239"/>
      <c r="H25" s="73"/>
    </row>
    <row r="26" spans="1:12" ht="12.75" customHeight="1" x14ac:dyDescent="0.2">
      <c r="A26" s="179" t="s">
        <v>66</v>
      </c>
      <c r="B26" s="238"/>
      <c r="C26" s="239"/>
      <c r="D26" s="239"/>
      <c r="E26" s="239"/>
      <c r="F26" s="239"/>
      <c r="G26" s="239"/>
      <c r="H26" s="73"/>
    </row>
    <row r="27" spans="1:12" ht="12.6" customHeight="1" x14ac:dyDescent="0.2">
      <c r="A27" s="179" t="s">
        <v>66</v>
      </c>
      <c r="B27" s="238"/>
      <c r="C27" s="239"/>
      <c r="D27" s="239"/>
      <c r="E27" s="239"/>
      <c r="F27" s="239"/>
      <c r="G27" s="239"/>
      <c r="H27" s="73"/>
    </row>
    <row r="28" spans="1:12" ht="12.95" customHeight="1" thickBot="1" x14ac:dyDescent="0.25">
      <c r="A28" s="180" t="s">
        <v>66</v>
      </c>
      <c r="B28" s="238"/>
      <c r="C28" s="239"/>
      <c r="D28" s="239"/>
      <c r="E28" s="239"/>
      <c r="F28" s="239"/>
      <c r="G28" s="239"/>
      <c r="H28" s="26"/>
    </row>
    <row r="29" spans="1:12" ht="13.5" thickBot="1" x14ac:dyDescent="0.25">
      <c r="B29" s="217"/>
      <c r="C29" s="217"/>
      <c r="D29" s="217"/>
      <c r="E29" s="217"/>
      <c r="F29" s="217"/>
      <c r="G29" s="217"/>
    </row>
    <row r="30" spans="1:12" ht="14.25" x14ac:dyDescent="0.25">
      <c r="A30" s="44" t="s">
        <v>38</v>
      </c>
      <c r="B30" s="42" t="s">
        <v>39</v>
      </c>
      <c r="C30" s="33"/>
      <c r="D30" s="33"/>
      <c r="E30" s="34"/>
      <c r="G30" s="2"/>
    </row>
    <row r="31" spans="1:12" ht="15" thickBot="1" x14ac:dyDescent="0.3">
      <c r="A31" s="45" t="str">
        <f>"Option ["&amp;I$5&amp;"/"&amp;I$6&amp;"]"</f>
        <v>Option [g/kg]</v>
      </c>
      <c r="B31" s="43" t="s">
        <v>40</v>
      </c>
      <c r="C31" s="35" t="s">
        <v>41</v>
      </c>
      <c r="D31" s="35" t="s">
        <v>42</v>
      </c>
      <c r="E31" s="36" t="s">
        <v>43</v>
      </c>
      <c r="G31" s="2"/>
    </row>
    <row r="32" spans="1:12" ht="14.25" customHeight="1" x14ac:dyDescent="0.2">
      <c r="A32" s="49" t="str">
        <f>+A9</f>
        <v>Kies</v>
      </c>
      <c r="B32" s="66">
        <v>4.5971564950665025E-2</v>
      </c>
      <c r="C32" s="37">
        <v>4.3407474744761266E-3</v>
      </c>
      <c r="D32" s="37">
        <v>5.6890491219177837E-2</v>
      </c>
      <c r="E32" s="38">
        <v>4.7914450270412643E-3</v>
      </c>
      <c r="F32" s="11"/>
    </row>
    <row r="33" spans="1:7" ht="14.25" customHeight="1" x14ac:dyDescent="0.2">
      <c r="A33" s="46" t="str">
        <f>+A10</f>
        <v>Sand</v>
      </c>
      <c r="B33" s="67">
        <v>4.0145028851972228E-2</v>
      </c>
      <c r="C33" s="10">
        <v>2.3173705807845173E-3</v>
      </c>
      <c r="D33" s="10">
        <v>5.3505337201267558E-2</v>
      </c>
      <c r="E33" s="39">
        <v>4.5458136459027559E-3</v>
      </c>
      <c r="F33" s="11"/>
    </row>
    <row r="34" spans="1:7" x14ac:dyDescent="0.2">
      <c r="A34" s="46" t="str">
        <f>+A11</f>
        <v>Beton</v>
      </c>
      <c r="B34" s="67">
        <v>0.32655519217118012</v>
      </c>
      <c r="C34" s="10">
        <v>3.7630459045864185E-2</v>
      </c>
      <c r="D34" s="10">
        <v>0.40302107828442768</v>
      </c>
      <c r="E34" s="39">
        <v>5.9879255413846873E-2</v>
      </c>
      <c r="F34" s="11"/>
      <c r="G34" s="11"/>
    </row>
    <row r="35" spans="1:7" x14ac:dyDescent="0.2">
      <c r="A35" s="46" t="str">
        <f t="shared" ref="A35:A51" si="0">+A12</f>
        <v>Branntkalk</v>
      </c>
      <c r="B35" s="67">
        <v>0.5215854868490063</v>
      </c>
      <c r="C35" s="10">
        <v>7.8690775268514021E-2</v>
      </c>
      <c r="D35" s="10">
        <v>0.62445572571331565</v>
      </c>
      <c r="E35" s="39">
        <v>0.19355115236394252</v>
      </c>
      <c r="F35" s="11"/>
      <c r="G35" s="11"/>
    </row>
    <row r="36" spans="1:7" x14ac:dyDescent="0.2">
      <c r="A36" s="46" t="str">
        <f t="shared" si="0"/>
        <v>Gips</v>
      </c>
      <c r="B36" s="67">
        <v>0.15871987741463484</v>
      </c>
      <c r="C36" s="10">
        <v>2.2239784723786519E-2</v>
      </c>
      <c r="D36" s="10">
        <v>0.18740259006006563</v>
      </c>
      <c r="E36" s="39">
        <v>0.93500167725398453</v>
      </c>
      <c r="F36" s="11"/>
      <c r="G36" s="11"/>
    </row>
    <row r="37" spans="1:7" x14ac:dyDescent="0.2">
      <c r="A37" s="46" t="str">
        <f t="shared" si="0"/>
        <v>Glas</v>
      </c>
      <c r="B37" s="67">
        <v>5.5217930267756499</v>
      </c>
      <c r="C37" s="10">
        <v>2.4541379100337739</v>
      </c>
      <c r="D37" s="10">
        <v>4.3745303886723939</v>
      </c>
      <c r="E37" s="39">
        <v>0.50343706408809852</v>
      </c>
      <c r="F37" s="11"/>
      <c r="G37" s="11"/>
    </row>
    <row r="38" spans="1:7" x14ac:dyDescent="0.2">
      <c r="A38" s="46" t="str">
        <f t="shared" si="0"/>
        <v>Steinwolle</v>
      </c>
      <c r="B38" s="67">
        <v>3.0225905303062119</v>
      </c>
      <c r="C38" s="10">
        <v>2.0756307296554928</v>
      </c>
      <c r="D38" s="10">
        <v>1.2173797797373445</v>
      </c>
      <c r="E38" s="39">
        <v>0.49831673572107743</v>
      </c>
      <c r="F38" s="11"/>
      <c r="G38" s="11"/>
    </row>
    <row r="39" spans="1:7" x14ac:dyDescent="0.2">
      <c r="A39" s="46" t="str">
        <f t="shared" si="0"/>
        <v>Zement (Portland)</v>
      </c>
      <c r="B39" s="67">
        <v>1.6337569710211985</v>
      </c>
      <c r="C39" s="10">
        <v>0.19510347197978764</v>
      </c>
      <c r="D39" s="10">
        <v>2.0189445421218579</v>
      </c>
      <c r="E39" s="39">
        <v>0.33055359026638703</v>
      </c>
      <c r="F39" s="11"/>
      <c r="G39" s="11"/>
    </row>
    <row r="40" spans="1:7" x14ac:dyDescent="0.2">
      <c r="A40" s="46"/>
      <c r="B40" s="67"/>
      <c r="C40" s="10"/>
      <c r="D40" s="10"/>
      <c r="E40" s="39"/>
      <c r="F40" s="11"/>
      <c r="G40" s="11"/>
    </row>
    <row r="41" spans="1:7" x14ac:dyDescent="0.2">
      <c r="A41" s="46"/>
      <c r="B41" s="67"/>
      <c r="C41" s="10"/>
      <c r="D41" s="10"/>
      <c r="E41" s="39"/>
      <c r="F41" s="11"/>
      <c r="G41" s="11"/>
    </row>
    <row r="42" spans="1:7" x14ac:dyDescent="0.2">
      <c r="A42" s="46" t="str">
        <f t="shared" si="0"/>
        <v xml:space="preserve"> </v>
      </c>
      <c r="B42" s="67"/>
      <c r="C42" s="10"/>
      <c r="D42" s="10"/>
      <c r="E42" s="39"/>
      <c r="F42" s="11"/>
      <c r="G42" s="11"/>
    </row>
    <row r="43" spans="1:7" x14ac:dyDescent="0.2">
      <c r="A43" s="46" t="str">
        <f t="shared" si="0"/>
        <v xml:space="preserve"> </v>
      </c>
      <c r="B43" s="67"/>
      <c r="C43" s="10"/>
      <c r="D43" s="10"/>
      <c r="E43" s="39"/>
      <c r="F43" s="11"/>
      <c r="G43" s="11"/>
    </row>
    <row r="44" spans="1:7" x14ac:dyDescent="0.2">
      <c r="A44" s="46" t="str">
        <f t="shared" si="0"/>
        <v xml:space="preserve"> </v>
      </c>
      <c r="B44" s="67"/>
      <c r="C44" s="10"/>
      <c r="D44" s="10"/>
      <c r="E44" s="39"/>
      <c r="F44" s="11"/>
      <c r="G44" s="11"/>
    </row>
    <row r="45" spans="1:7" x14ac:dyDescent="0.2">
      <c r="A45" s="46" t="str">
        <f t="shared" si="0"/>
        <v xml:space="preserve"> </v>
      </c>
      <c r="B45" s="67"/>
      <c r="C45" s="10"/>
      <c r="D45" s="10"/>
      <c r="E45" s="39"/>
      <c r="F45" s="11"/>
      <c r="G45" s="11"/>
    </row>
    <row r="46" spans="1:7" x14ac:dyDescent="0.2">
      <c r="A46" s="46" t="str">
        <f t="shared" si="0"/>
        <v xml:space="preserve"> </v>
      </c>
      <c r="B46" s="67"/>
      <c r="C46" s="10"/>
      <c r="D46" s="10"/>
      <c r="E46" s="39"/>
      <c r="F46" s="11"/>
      <c r="G46" s="11"/>
    </row>
    <row r="47" spans="1:7" x14ac:dyDescent="0.2">
      <c r="A47" s="46" t="str">
        <f t="shared" si="0"/>
        <v xml:space="preserve"> </v>
      </c>
      <c r="B47" s="67"/>
      <c r="C47" s="10"/>
      <c r="D47" s="10"/>
      <c r="E47" s="39"/>
      <c r="F47" s="11"/>
      <c r="G47" s="11"/>
    </row>
    <row r="48" spans="1:7" x14ac:dyDescent="0.2">
      <c r="A48" s="46" t="str">
        <f t="shared" si="0"/>
        <v xml:space="preserve"> </v>
      </c>
      <c r="B48" s="67"/>
      <c r="C48" s="10"/>
      <c r="D48" s="10"/>
      <c r="E48" s="39"/>
      <c r="F48" s="11"/>
      <c r="G48" s="11"/>
    </row>
    <row r="49" spans="1:20" x14ac:dyDescent="0.2">
      <c r="A49" s="46" t="str">
        <f t="shared" si="0"/>
        <v xml:space="preserve"> </v>
      </c>
      <c r="B49" s="67"/>
      <c r="C49" s="10"/>
      <c r="D49" s="10"/>
      <c r="E49" s="39"/>
      <c r="F49" s="11"/>
      <c r="G49" s="11"/>
    </row>
    <row r="50" spans="1:20" x14ac:dyDescent="0.2">
      <c r="A50" s="46" t="str">
        <f t="shared" si="0"/>
        <v xml:space="preserve"> </v>
      </c>
      <c r="B50" s="67"/>
      <c r="C50" s="10"/>
      <c r="D50" s="10"/>
      <c r="E50" s="39"/>
      <c r="F50" s="11"/>
      <c r="G50" s="11"/>
    </row>
    <row r="51" spans="1:20" ht="13.5" thickBot="1" x14ac:dyDescent="0.25">
      <c r="A51" s="47" t="str">
        <f t="shared" si="0"/>
        <v xml:space="preserve"> </v>
      </c>
      <c r="B51" s="68"/>
      <c r="C51" s="40"/>
      <c r="D51" s="40"/>
      <c r="E51" s="41"/>
      <c r="F51" s="11"/>
      <c r="G51" s="11"/>
    </row>
    <row r="52" spans="1:20" ht="13.5" thickBot="1" x14ac:dyDescent="0.25">
      <c r="G52" s="11"/>
    </row>
    <row r="53" spans="1:20" ht="14.25" x14ac:dyDescent="0.25">
      <c r="A53" s="48" t="s">
        <v>44</v>
      </c>
      <c r="B53" s="42" t="s">
        <v>45</v>
      </c>
      <c r="C53" s="33"/>
      <c r="D53" s="33"/>
      <c r="E53" s="34"/>
      <c r="F53" s="12"/>
      <c r="G53" s="11"/>
    </row>
    <row r="54" spans="1:20" ht="15" thickBot="1" x14ac:dyDescent="0.3">
      <c r="A54" s="45" t="str">
        <f>"Option ["&amp;I$5&amp;"/"&amp;I$6&amp;"]"</f>
        <v>Option [g/kg]</v>
      </c>
      <c r="B54" s="43" t="s">
        <v>40</v>
      </c>
      <c r="C54" s="35" t="s">
        <v>46</v>
      </c>
      <c r="D54" s="35" t="s">
        <v>47</v>
      </c>
      <c r="E54" s="36" t="s">
        <v>48</v>
      </c>
      <c r="F54" s="12"/>
    </row>
    <row r="55" spans="1:20" ht="14.25" customHeight="1" x14ac:dyDescent="0.2">
      <c r="A55" s="49" t="str">
        <f>+A$9</f>
        <v>Kies</v>
      </c>
      <c r="B55" s="50">
        <v>9.4722906824351014</v>
      </c>
      <c r="C55" s="51">
        <v>9.1254829156077264</v>
      </c>
      <c r="D55" s="37">
        <v>6.6732708634564307E-3</v>
      </c>
      <c r="E55" s="38">
        <v>5.4336370781765187E-4</v>
      </c>
      <c r="F55" s="14"/>
      <c r="G55" s="12"/>
    </row>
    <row r="56" spans="1:20" ht="14.25" customHeight="1" x14ac:dyDescent="0.2">
      <c r="A56" s="46" t="str">
        <f>+A10</f>
        <v>Sand</v>
      </c>
      <c r="B56" s="52">
        <v>5.7412728904412109</v>
      </c>
      <c r="C56" s="24">
        <v>5.5867778776637298</v>
      </c>
      <c r="D56" s="10">
        <v>2.6694916023435791E-3</v>
      </c>
      <c r="E56" s="39">
        <v>2.7777697098178378E-4</v>
      </c>
      <c r="F56" s="14"/>
      <c r="G56" s="12"/>
    </row>
    <row r="57" spans="1:20" x14ac:dyDescent="0.2">
      <c r="A57" s="46" t="str">
        <f t="shared" ref="A57:A74" si="1">+A11</f>
        <v>Beton</v>
      </c>
      <c r="B57" s="52">
        <v>169.58506337131891</v>
      </c>
      <c r="C57" s="24">
        <v>165.8234027228134</v>
      </c>
      <c r="D57" s="10">
        <v>8.2305438367428319E-2</v>
      </c>
      <c r="E57" s="39">
        <v>4.6989394946837324E-3</v>
      </c>
      <c r="F57" s="14"/>
      <c r="G57" s="14"/>
      <c r="S57" s="11"/>
      <c r="T57" s="11"/>
    </row>
    <row r="58" spans="1:20" x14ac:dyDescent="0.2">
      <c r="A58" s="46" t="str">
        <f t="shared" si="1"/>
        <v>Branntkalk</v>
      </c>
      <c r="B58" s="52">
        <v>1089.384547104582</v>
      </c>
      <c r="C58" s="24">
        <v>1067.1710533780627</v>
      </c>
      <c r="D58" s="10">
        <v>0.64194560628254582</v>
      </c>
      <c r="E58" s="39">
        <v>1.1117108658870367E-2</v>
      </c>
      <c r="F58" s="14"/>
      <c r="G58" s="14"/>
      <c r="S58" s="11"/>
      <c r="T58" s="11"/>
    </row>
    <row r="59" spans="1:20" x14ac:dyDescent="0.2">
      <c r="A59" s="46" t="str">
        <f t="shared" si="1"/>
        <v>Gips</v>
      </c>
      <c r="B59" s="52">
        <v>41.058917463522604</v>
      </c>
      <c r="C59" s="24">
        <v>38.970954566265853</v>
      </c>
      <c r="D59" s="10">
        <v>4.1340111680816381E-2</v>
      </c>
      <c r="E59" s="39">
        <v>3.1264359515937607E-3</v>
      </c>
      <c r="F59" s="14"/>
      <c r="G59" s="14"/>
      <c r="S59" s="11"/>
      <c r="T59" s="11"/>
    </row>
    <row r="60" spans="1:20" x14ac:dyDescent="0.2">
      <c r="A60" s="46" t="str">
        <f t="shared" si="1"/>
        <v>Glas</v>
      </c>
      <c r="B60" s="52">
        <v>1118.4884586408075</v>
      </c>
      <c r="C60" s="24">
        <v>1058.5523913397635</v>
      </c>
      <c r="D60" s="10">
        <v>1.8371167022713975</v>
      </c>
      <c r="E60" s="39">
        <v>1.8075896462334401E-2</v>
      </c>
      <c r="F60" s="14"/>
      <c r="G60" s="14"/>
      <c r="S60" s="11"/>
      <c r="T60" s="11"/>
    </row>
    <row r="61" spans="1:20" x14ac:dyDescent="0.2">
      <c r="A61" s="46" t="str">
        <f t="shared" si="1"/>
        <v>Steinwolle</v>
      </c>
      <c r="B61" s="52">
        <v>1045.2293827722515</v>
      </c>
      <c r="C61" s="24">
        <v>927.09319492755378</v>
      </c>
      <c r="D61" s="10">
        <v>3.7757326172971744</v>
      </c>
      <c r="E61" s="39">
        <v>1.7989471002898289E-2</v>
      </c>
      <c r="F61" s="14"/>
      <c r="G61" s="14"/>
      <c r="S61" s="11"/>
      <c r="T61" s="11"/>
    </row>
    <row r="62" spans="1:20" x14ac:dyDescent="0.2">
      <c r="A62" s="46" t="str">
        <f t="shared" si="1"/>
        <v>Zement (Portland)</v>
      </c>
      <c r="B62" s="52">
        <v>952.66503965678453</v>
      </c>
      <c r="C62" s="24">
        <v>932.65866757497508</v>
      </c>
      <c r="D62" s="10">
        <v>0.45317223928283662</v>
      </c>
      <c r="E62" s="39">
        <v>2.398305308647428E-2</v>
      </c>
      <c r="F62" s="14"/>
      <c r="G62" s="14"/>
      <c r="S62" s="11"/>
      <c r="T62" s="11"/>
    </row>
    <row r="63" spans="1:20" x14ac:dyDescent="0.2">
      <c r="A63" s="46"/>
      <c r="B63" s="52"/>
      <c r="C63" s="24"/>
      <c r="D63" s="10"/>
      <c r="E63" s="39"/>
      <c r="F63" s="14"/>
      <c r="G63" s="14"/>
      <c r="S63" s="11"/>
      <c r="T63" s="11"/>
    </row>
    <row r="64" spans="1:20" x14ac:dyDescent="0.2">
      <c r="A64" s="46"/>
      <c r="B64" s="52"/>
      <c r="C64" s="24"/>
      <c r="D64" s="10"/>
      <c r="E64" s="39"/>
      <c r="F64" s="14"/>
      <c r="G64" s="14"/>
      <c r="S64" s="11"/>
      <c r="T64" s="11"/>
    </row>
    <row r="65" spans="1:20" x14ac:dyDescent="0.2">
      <c r="A65" s="46"/>
      <c r="B65" s="52"/>
      <c r="C65" s="24"/>
      <c r="D65" s="10"/>
      <c r="E65" s="39"/>
      <c r="F65" s="14"/>
      <c r="G65" s="14"/>
      <c r="S65" s="11"/>
      <c r="T65" s="11"/>
    </row>
    <row r="66" spans="1:20" x14ac:dyDescent="0.2">
      <c r="A66" s="46" t="str">
        <f t="shared" si="1"/>
        <v xml:space="preserve"> </v>
      </c>
      <c r="B66" s="52"/>
      <c r="C66" s="24"/>
      <c r="D66" s="10"/>
      <c r="E66" s="39"/>
      <c r="F66" s="14"/>
      <c r="G66" s="14"/>
      <c r="S66" s="11"/>
      <c r="T66" s="11"/>
    </row>
    <row r="67" spans="1:20" x14ac:dyDescent="0.2">
      <c r="A67" s="46" t="str">
        <f t="shared" si="1"/>
        <v xml:space="preserve"> </v>
      </c>
      <c r="B67" s="52"/>
      <c r="C67" s="24"/>
      <c r="D67" s="10"/>
      <c r="E67" s="39"/>
      <c r="F67" s="14"/>
      <c r="G67" s="14"/>
      <c r="S67" s="11"/>
      <c r="T67" s="11"/>
    </row>
    <row r="68" spans="1:20" x14ac:dyDescent="0.2">
      <c r="A68" s="46" t="str">
        <f t="shared" si="1"/>
        <v xml:space="preserve"> </v>
      </c>
      <c r="B68" s="52"/>
      <c r="C68" s="24"/>
      <c r="D68" s="10"/>
      <c r="E68" s="39"/>
      <c r="F68" s="14"/>
      <c r="G68" s="14"/>
      <c r="S68" s="11"/>
      <c r="T68" s="11"/>
    </row>
    <row r="69" spans="1:20" x14ac:dyDescent="0.2">
      <c r="A69" s="46" t="str">
        <f t="shared" si="1"/>
        <v xml:space="preserve"> </v>
      </c>
      <c r="B69" s="52"/>
      <c r="C69" s="24"/>
      <c r="D69" s="10"/>
      <c r="E69" s="39"/>
      <c r="F69" s="14"/>
      <c r="G69" s="14"/>
      <c r="S69" s="11"/>
      <c r="T69" s="11"/>
    </row>
    <row r="70" spans="1:20" x14ac:dyDescent="0.2">
      <c r="A70" s="46" t="str">
        <f t="shared" si="1"/>
        <v xml:space="preserve"> </v>
      </c>
      <c r="B70" s="52"/>
      <c r="C70" s="24"/>
      <c r="D70" s="10"/>
      <c r="E70" s="39"/>
      <c r="F70" s="14"/>
      <c r="G70" s="14"/>
      <c r="S70" s="11"/>
      <c r="T70" s="11"/>
    </row>
    <row r="71" spans="1:20" x14ac:dyDescent="0.2">
      <c r="A71" s="46" t="str">
        <f t="shared" si="1"/>
        <v xml:space="preserve"> </v>
      </c>
      <c r="B71" s="52"/>
      <c r="C71" s="24"/>
      <c r="D71" s="10"/>
      <c r="E71" s="39"/>
      <c r="F71" s="14"/>
      <c r="G71" s="14"/>
      <c r="S71" s="11"/>
      <c r="T71" s="11"/>
    </row>
    <row r="72" spans="1:20" x14ac:dyDescent="0.2">
      <c r="A72" s="46" t="str">
        <f t="shared" si="1"/>
        <v xml:space="preserve"> </v>
      </c>
      <c r="B72" s="52"/>
      <c r="C72" s="24"/>
      <c r="D72" s="10"/>
      <c r="E72" s="39"/>
      <c r="F72" s="14"/>
      <c r="G72" s="14"/>
      <c r="S72" s="11"/>
      <c r="T72" s="11"/>
    </row>
    <row r="73" spans="1:20" x14ac:dyDescent="0.2">
      <c r="A73" s="46" t="str">
        <f t="shared" si="1"/>
        <v xml:space="preserve"> </v>
      </c>
      <c r="B73" s="52"/>
      <c r="C73" s="24"/>
      <c r="D73" s="10"/>
      <c r="E73" s="39"/>
      <c r="G73" s="14"/>
      <c r="S73" s="11"/>
      <c r="T73" s="11"/>
    </row>
    <row r="74" spans="1:20" ht="13.5" thickBot="1" x14ac:dyDescent="0.25">
      <c r="A74" s="47" t="str">
        <f t="shared" si="1"/>
        <v xml:space="preserve"> </v>
      </c>
      <c r="B74" s="53"/>
      <c r="C74" s="54"/>
      <c r="D74" s="40"/>
      <c r="E74" s="41"/>
      <c r="F74" s="15"/>
      <c r="G74" s="14"/>
      <c r="S74" s="11"/>
      <c r="T74" s="11"/>
    </row>
    <row r="75" spans="1:20" ht="13.5" thickBot="1" x14ac:dyDescent="0.25">
      <c r="G75" s="14"/>
      <c r="S75" s="11"/>
      <c r="T75" s="11"/>
    </row>
    <row r="76" spans="1:20" x14ac:dyDescent="0.2">
      <c r="A76" s="55" t="s">
        <v>49</v>
      </c>
      <c r="B76" s="42"/>
      <c r="C76" s="33" t="s">
        <v>50</v>
      </c>
      <c r="D76" s="34" t="s">
        <v>51</v>
      </c>
      <c r="G76" s="14"/>
      <c r="S76" s="11"/>
      <c r="T76" s="11"/>
    </row>
    <row r="77" spans="1:20" ht="15" thickBot="1" x14ac:dyDescent="0.3">
      <c r="A77" s="45" t="s">
        <v>68</v>
      </c>
      <c r="B77" s="43" t="s">
        <v>52</v>
      </c>
      <c r="C77" s="35" t="s">
        <v>53</v>
      </c>
      <c r="D77" s="36" t="s">
        <v>53</v>
      </c>
    </row>
    <row r="78" spans="1:20" x14ac:dyDescent="0.2">
      <c r="A78" s="49" t="str">
        <f>+A9</f>
        <v>Kies</v>
      </c>
      <c r="B78" s="56">
        <v>1.4428102664266675E-7</v>
      </c>
      <c r="C78" s="57">
        <v>1.2324638967233865E-7</v>
      </c>
      <c r="D78" s="38">
        <v>2.1034636970328101E-8</v>
      </c>
    </row>
    <row r="79" spans="1:20" ht="14.25" customHeight="1" x14ac:dyDescent="0.2">
      <c r="A79" s="46" t="str">
        <f t="shared" ref="A79:A97" si="2">+A10</f>
        <v>Sand</v>
      </c>
      <c r="B79" s="58">
        <v>8.3136332246333378E-8</v>
      </c>
      <c r="C79" s="13">
        <v>7.7283069663172551E-8</v>
      </c>
      <c r="D79" s="39">
        <v>5.8532625831608251E-9</v>
      </c>
    </row>
    <row r="80" spans="1:20" x14ac:dyDescent="0.2">
      <c r="A80" s="46" t="str">
        <f t="shared" si="2"/>
        <v>Beton</v>
      </c>
      <c r="B80" s="58">
        <v>9.3864721138589386E-7</v>
      </c>
      <c r="C80" s="13">
        <v>8.7203844506424649E-7</v>
      </c>
      <c r="D80" s="39">
        <v>6.660876632164743E-8</v>
      </c>
    </row>
    <row r="81" spans="1:4" x14ac:dyDescent="0.2">
      <c r="A81" s="46" t="str">
        <f t="shared" si="2"/>
        <v>Branntkalk</v>
      </c>
      <c r="B81" s="58">
        <v>4.8646713900520213E-6</v>
      </c>
      <c r="C81" s="13">
        <v>4.7887752819011052E-6</v>
      </c>
      <c r="D81" s="39">
        <v>7.5896108150916444E-8</v>
      </c>
    </row>
    <row r="82" spans="1:4" x14ac:dyDescent="0.2">
      <c r="A82" s="46" t="str">
        <f t="shared" si="2"/>
        <v>Gips</v>
      </c>
      <c r="B82" s="58">
        <v>6.2677159552364314E-7</v>
      </c>
      <c r="C82" s="13">
        <v>5.6929663989796576E-7</v>
      </c>
      <c r="D82" s="39">
        <v>5.7474955625677403E-8</v>
      </c>
    </row>
    <row r="83" spans="1:4" x14ac:dyDescent="0.2">
      <c r="A83" s="46" t="str">
        <f t="shared" si="2"/>
        <v>Glas</v>
      </c>
      <c r="B83" s="58">
        <v>1.1914439479435853E-5</v>
      </c>
      <c r="C83" s="13">
        <v>1.1530666369831132E-5</v>
      </c>
      <c r="D83" s="39">
        <v>3.8377310960472118E-7</v>
      </c>
    </row>
    <row r="84" spans="1:4" x14ac:dyDescent="0.2">
      <c r="A84" s="46" t="str">
        <f t="shared" si="2"/>
        <v>Steinwolle</v>
      </c>
      <c r="B84" s="58">
        <v>1.4198358194580373E-5</v>
      </c>
      <c r="C84" s="13">
        <v>1.1766427984146809E-5</v>
      </c>
      <c r="D84" s="39">
        <v>2.4319302104335645E-6</v>
      </c>
    </row>
    <row r="85" spans="1:4" x14ac:dyDescent="0.2">
      <c r="A85" s="46" t="str">
        <f t="shared" si="2"/>
        <v>Zement (Portland)</v>
      </c>
      <c r="B85" s="58">
        <v>4.7114079902255707E-6</v>
      </c>
      <c r="C85" s="13">
        <v>4.4123650494903076E-6</v>
      </c>
      <c r="D85" s="39">
        <v>2.9904294073526317E-7</v>
      </c>
    </row>
    <row r="86" spans="1:4" x14ac:dyDescent="0.2">
      <c r="A86" s="46"/>
      <c r="B86" s="58"/>
      <c r="C86" s="13"/>
      <c r="D86" s="39"/>
    </row>
    <row r="87" spans="1:4" x14ac:dyDescent="0.2">
      <c r="A87" s="46"/>
      <c r="B87" s="58"/>
      <c r="C87" s="13"/>
      <c r="D87" s="39"/>
    </row>
    <row r="88" spans="1:4" x14ac:dyDescent="0.2">
      <c r="A88" s="46"/>
      <c r="B88" s="58"/>
      <c r="C88" s="13"/>
      <c r="D88" s="39"/>
    </row>
    <row r="89" spans="1:4" x14ac:dyDescent="0.2">
      <c r="A89" s="46" t="str">
        <f t="shared" si="2"/>
        <v xml:space="preserve"> </v>
      </c>
      <c r="B89" s="58"/>
      <c r="C89" s="13"/>
      <c r="D89" s="39"/>
    </row>
    <row r="90" spans="1:4" x14ac:dyDescent="0.2">
      <c r="A90" s="46" t="str">
        <f t="shared" si="2"/>
        <v xml:space="preserve"> </v>
      </c>
      <c r="B90" s="58"/>
      <c r="C90" s="13"/>
      <c r="D90" s="39"/>
    </row>
    <row r="91" spans="1:4" x14ac:dyDescent="0.2">
      <c r="A91" s="46" t="str">
        <f t="shared" si="2"/>
        <v xml:space="preserve"> </v>
      </c>
      <c r="B91" s="58"/>
      <c r="C91" s="13"/>
      <c r="D91" s="39"/>
    </row>
    <row r="92" spans="1:4" x14ac:dyDescent="0.2">
      <c r="A92" s="46" t="str">
        <f t="shared" si="2"/>
        <v xml:space="preserve"> </v>
      </c>
      <c r="B92" s="58"/>
      <c r="C92" s="13"/>
      <c r="D92" s="39"/>
    </row>
    <row r="93" spans="1:4" x14ac:dyDescent="0.2">
      <c r="A93" s="46" t="str">
        <f t="shared" si="2"/>
        <v xml:space="preserve"> </v>
      </c>
      <c r="B93" s="58"/>
      <c r="C93" s="13"/>
      <c r="D93" s="39"/>
    </row>
    <row r="94" spans="1:4" x14ac:dyDescent="0.2">
      <c r="A94" s="46" t="str">
        <f t="shared" si="2"/>
        <v xml:space="preserve"> </v>
      </c>
      <c r="B94" s="58"/>
      <c r="C94" s="13"/>
      <c r="D94" s="39"/>
    </row>
    <row r="95" spans="1:4" x14ac:dyDescent="0.2">
      <c r="A95" s="46" t="str">
        <f t="shared" si="2"/>
        <v xml:space="preserve"> </v>
      </c>
      <c r="B95" s="58"/>
      <c r="C95" s="13"/>
      <c r="D95" s="39"/>
    </row>
    <row r="96" spans="1:4" x14ac:dyDescent="0.2">
      <c r="A96" s="46" t="str">
        <f t="shared" si="2"/>
        <v xml:space="preserve"> </v>
      </c>
      <c r="B96" s="58"/>
      <c r="C96" s="13"/>
      <c r="D96" s="39"/>
    </row>
    <row r="97" spans="1:9" ht="13.5" thickBot="1" x14ac:dyDescent="0.25">
      <c r="A97" s="47" t="str">
        <f t="shared" si="2"/>
        <v xml:space="preserve"> </v>
      </c>
      <c r="B97" s="59"/>
      <c r="C97" s="60"/>
      <c r="D97" s="41"/>
    </row>
    <row r="98" spans="1:9" ht="13.5" thickBot="1" x14ac:dyDescent="0.25"/>
    <row r="99" spans="1:9" x14ac:dyDescent="0.2">
      <c r="A99" s="63" t="s">
        <v>54</v>
      </c>
      <c r="B99" s="61"/>
    </row>
    <row r="100" spans="1:9" ht="13.5" thickBot="1" x14ac:dyDescent="0.25">
      <c r="A100" s="45" t="s">
        <v>55</v>
      </c>
      <c r="B100" s="62" t="s">
        <v>69</v>
      </c>
      <c r="D100" s="14"/>
      <c r="E100" s="14"/>
      <c r="F100" s="14"/>
    </row>
    <row r="101" spans="1:9" x14ac:dyDescent="0.2">
      <c r="A101" s="49" t="str">
        <f>+A9</f>
        <v>Kies</v>
      </c>
      <c r="B101" s="74">
        <v>3.9010233722200209E-4</v>
      </c>
    </row>
    <row r="102" spans="1:9" ht="14.25" customHeight="1" x14ac:dyDescent="0.2">
      <c r="A102" s="46" t="str">
        <f t="shared" ref="A102:A120" si="3">+A10</f>
        <v>Sand</v>
      </c>
      <c r="B102" s="75">
        <v>1.2906769183451916E-4</v>
      </c>
      <c r="G102" s="14"/>
      <c r="H102" s="14"/>
      <c r="I102" s="14"/>
    </row>
    <row r="103" spans="1:9" x14ac:dyDescent="0.2">
      <c r="A103" s="46" t="str">
        <f t="shared" si="3"/>
        <v>Beton</v>
      </c>
      <c r="B103" s="75">
        <v>1.489108168510022E-3</v>
      </c>
    </row>
    <row r="104" spans="1:9" x14ac:dyDescent="0.2">
      <c r="A104" s="46" t="str">
        <f t="shared" si="3"/>
        <v>Branntkalk</v>
      </c>
      <c r="B104" s="75">
        <v>1.2404779042088766E-3</v>
      </c>
    </row>
    <row r="105" spans="1:9" x14ac:dyDescent="0.2">
      <c r="A105" s="46" t="str">
        <f t="shared" si="3"/>
        <v>Gips</v>
      </c>
      <c r="B105" s="75">
        <v>1.1644679816389032E-3</v>
      </c>
    </row>
    <row r="106" spans="1:9" x14ac:dyDescent="0.2">
      <c r="A106" s="46" t="str">
        <f t="shared" si="3"/>
        <v>Glas</v>
      </c>
      <c r="B106" s="75">
        <v>3.7117455483385796E-3</v>
      </c>
    </row>
    <row r="107" spans="1:9" x14ac:dyDescent="0.2">
      <c r="A107" s="46" t="str">
        <f t="shared" si="3"/>
        <v>Steinwolle</v>
      </c>
      <c r="B107" s="75">
        <v>1.4006720628366798E-2</v>
      </c>
    </row>
    <row r="108" spans="1:9" x14ac:dyDescent="0.2">
      <c r="A108" s="46" t="str">
        <f t="shared" si="3"/>
        <v>Zement (Portland)</v>
      </c>
      <c r="B108" s="75">
        <v>4.9976768106700193E-3</v>
      </c>
    </row>
    <row r="109" spans="1:9" x14ac:dyDescent="0.2">
      <c r="A109" s="46"/>
      <c r="B109" s="75"/>
    </row>
    <row r="110" spans="1:9" x14ac:dyDescent="0.2">
      <c r="A110" s="46"/>
      <c r="B110" s="75"/>
    </row>
    <row r="111" spans="1:9" x14ac:dyDescent="0.2">
      <c r="A111" s="46"/>
      <c r="B111" s="75"/>
    </row>
    <row r="112" spans="1:9" x14ac:dyDescent="0.2">
      <c r="A112" s="46"/>
      <c r="B112" s="75"/>
    </row>
    <row r="113" spans="1:2" x14ac:dyDescent="0.2">
      <c r="A113" s="46"/>
      <c r="B113" s="75"/>
    </row>
    <row r="114" spans="1:2" x14ac:dyDescent="0.2">
      <c r="A114" s="46" t="str">
        <f t="shared" si="3"/>
        <v xml:space="preserve"> </v>
      </c>
      <c r="B114" s="75"/>
    </row>
    <row r="115" spans="1:2" x14ac:dyDescent="0.2">
      <c r="A115" s="46" t="str">
        <f t="shared" si="3"/>
        <v xml:space="preserve"> </v>
      </c>
      <c r="B115" s="75"/>
    </row>
    <row r="116" spans="1:2" x14ac:dyDescent="0.2">
      <c r="A116" s="46" t="str">
        <f t="shared" si="3"/>
        <v xml:space="preserve"> </v>
      </c>
      <c r="B116" s="75"/>
    </row>
    <row r="117" spans="1:2" x14ac:dyDescent="0.2">
      <c r="A117" s="46" t="str">
        <f t="shared" si="3"/>
        <v xml:space="preserve"> </v>
      </c>
      <c r="B117" s="75"/>
    </row>
    <row r="118" spans="1:2" x14ac:dyDescent="0.2">
      <c r="A118" s="46" t="str">
        <f t="shared" si="3"/>
        <v xml:space="preserve"> </v>
      </c>
      <c r="B118" s="75"/>
    </row>
    <row r="119" spans="1:2" x14ac:dyDescent="0.2">
      <c r="A119" s="46" t="str">
        <f t="shared" si="3"/>
        <v xml:space="preserve"> </v>
      </c>
      <c r="B119" s="75"/>
    </row>
    <row r="120" spans="1:2" ht="13.5" thickBot="1" x14ac:dyDescent="0.25">
      <c r="A120" s="47" t="str">
        <f t="shared" si="3"/>
        <v xml:space="preserve"> </v>
      </c>
      <c r="B120" s="76"/>
    </row>
    <row r="128" spans="1:2" ht="17.25" x14ac:dyDescent="0.25">
      <c r="A128" s="6"/>
    </row>
    <row r="129" spans="1:1" ht="17.25" x14ac:dyDescent="0.25">
      <c r="A129" s="6"/>
    </row>
    <row r="130" spans="1:1" ht="17.25" x14ac:dyDescent="0.25">
      <c r="A130" s="6"/>
    </row>
    <row r="131" spans="1:1" ht="17.25" x14ac:dyDescent="0.25">
      <c r="A131" s="6"/>
    </row>
  </sheetData>
  <mergeCells count="26">
    <mergeCell ref="B9:G9"/>
    <mergeCell ref="B3:G3"/>
    <mergeCell ref="B4:G4"/>
    <mergeCell ref="B5:G5"/>
    <mergeCell ref="B6:G6"/>
    <mergeCell ref="B8:G8"/>
    <mergeCell ref="B10:G10"/>
    <mergeCell ref="B11:G11"/>
    <mergeCell ref="B13:G13"/>
    <mergeCell ref="B14:G14"/>
    <mergeCell ref="B15:G15"/>
    <mergeCell ref="B29:G29"/>
    <mergeCell ref="B12:G12"/>
    <mergeCell ref="B23:G23"/>
    <mergeCell ref="B24:G24"/>
    <mergeCell ref="B25:G25"/>
    <mergeCell ref="B26:G26"/>
    <mergeCell ref="B27:G27"/>
    <mergeCell ref="B28:G28"/>
    <mergeCell ref="B17:G17"/>
    <mergeCell ref="B18:G18"/>
    <mergeCell ref="B19:G19"/>
    <mergeCell ref="B20:G20"/>
    <mergeCell ref="B21:G21"/>
    <mergeCell ref="B22:G22"/>
    <mergeCell ref="B16:G16"/>
  </mergeCells>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42">
    <tabColor indexed="52"/>
  </sheetPr>
  <dimension ref="A1:T131"/>
  <sheetViews>
    <sheetView workbookViewId="0">
      <selection activeCell="B3" sqref="B3:G3"/>
    </sheetView>
  </sheetViews>
  <sheetFormatPr baseColWidth="10" defaultColWidth="11.42578125" defaultRowHeight="12.75" x14ac:dyDescent="0.2"/>
  <cols>
    <col min="1" max="1" width="39.85546875" customWidth="1"/>
    <col min="2" max="2" width="18.140625" customWidth="1"/>
    <col min="3" max="3" width="15.5703125" customWidth="1"/>
    <col min="4" max="4" width="16" customWidth="1"/>
    <col min="5" max="5" width="13.5703125" customWidth="1"/>
    <col min="6" max="6" width="14.42578125" customWidth="1"/>
    <col min="7" max="7" width="12.85546875" customWidth="1"/>
    <col min="8" max="10" width="11.5703125" bestFit="1" customWidth="1"/>
  </cols>
  <sheetData>
    <row r="1" spans="1:10" ht="15.75" customHeight="1" x14ac:dyDescent="0.25">
      <c r="A1" s="164" t="str">
        <f>"Ergebnisse aus GEMIS "&amp;Einführung!F3</f>
        <v>Ergebnisse aus GEMIS Version 5.0</v>
      </c>
      <c r="B1" s="2"/>
      <c r="C1" s="4" t="s">
        <v>257</v>
      </c>
      <c r="D1" s="2"/>
      <c r="E1" s="2"/>
      <c r="F1" s="2"/>
      <c r="G1" s="2"/>
    </row>
    <row r="2" spans="1:10" x14ac:dyDescent="0.2">
      <c r="A2" s="1"/>
      <c r="B2" s="2"/>
      <c r="C2" s="2"/>
      <c r="D2" s="2"/>
      <c r="E2" s="2"/>
      <c r="F2" s="2"/>
      <c r="G2" s="2"/>
    </row>
    <row r="3" spans="1:10" x14ac:dyDescent="0.2">
      <c r="A3" s="5" t="s">
        <v>31</v>
      </c>
      <c r="B3" s="232" t="s">
        <v>313</v>
      </c>
      <c r="C3" s="233"/>
      <c r="D3" s="233"/>
      <c r="E3" s="233"/>
      <c r="F3" s="233"/>
      <c r="G3" s="234"/>
    </row>
    <row r="4" spans="1:10" ht="46.5" customHeight="1" x14ac:dyDescent="0.2">
      <c r="A4" s="21" t="s">
        <v>32</v>
      </c>
      <c r="B4" s="250" t="s">
        <v>314</v>
      </c>
      <c r="C4" s="215"/>
      <c r="D4" s="215"/>
      <c r="E4" s="215"/>
      <c r="F4" s="215"/>
      <c r="G4" s="216"/>
    </row>
    <row r="5" spans="1:10" x14ac:dyDescent="0.2">
      <c r="A5" s="174" t="s">
        <v>33</v>
      </c>
      <c r="B5" s="202" t="s">
        <v>34</v>
      </c>
      <c r="C5" s="203"/>
      <c r="D5" s="203"/>
      <c r="E5" s="203"/>
      <c r="F5" s="203"/>
      <c r="G5" s="204"/>
      <c r="I5" t="s">
        <v>65</v>
      </c>
    </row>
    <row r="6" spans="1:10" ht="17.25" customHeight="1" x14ac:dyDescent="0.25">
      <c r="A6" s="18"/>
      <c r="B6" s="205" t="s">
        <v>256</v>
      </c>
      <c r="C6" s="206"/>
      <c r="D6" s="206"/>
      <c r="E6" s="206"/>
      <c r="F6" s="206"/>
      <c r="G6" s="207"/>
      <c r="H6" s="3"/>
      <c r="I6" t="s">
        <v>67</v>
      </c>
      <c r="J6" s="6"/>
    </row>
    <row r="7" spans="1:10" ht="13.5" thickBot="1" x14ac:dyDescent="0.25">
      <c r="A7" s="2"/>
      <c r="B7" s="1"/>
      <c r="C7" s="2"/>
      <c r="D7" s="2"/>
      <c r="E7" s="2"/>
      <c r="F7" s="2"/>
      <c r="G7" s="2"/>
      <c r="H7" s="3"/>
      <c r="J7" s="3"/>
    </row>
    <row r="8" spans="1:10" ht="13.5" thickBot="1" x14ac:dyDescent="0.25">
      <c r="A8" s="23" t="s">
        <v>35</v>
      </c>
      <c r="B8" s="225" t="s">
        <v>36</v>
      </c>
      <c r="C8" s="225"/>
      <c r="D8" s="225"/>
      <c r="E8" s="225"/>
      <c r="F8" s="225"/>
      <c r="G8" s="225"/>
      <c r="H8" s="23" t="s">
        <v>37</v>
      </c>
    </row>
    <row r="9" spans="1:10" x14ac:dyDescent="0.2">
      <c r="A9" s="173" t="s">
        <v>353</v>
      </c>
      <c r="B9" s="238" t="s">
        <v>264</v>
      </c>
      <c r="C9" s="239"/>
      <c r="D9" s="239"/>
      <c r="E9" s="239"/>
      <c r="F9" s="239"/>
      <c r="G9" s="239"/>
      <c r="H9" s="78">
        <v>2015</v>
      </c>
      <c r="J9" s="3"/>
    </row>
    <row r="10" spans="1:10" ht="15" customHeight="1" x14ac:dyDescent="0.25">
      <c r="A10" s="178" t="s">
        <v>354</v>
      </c>
      <c r="B10" s="238" t="s">
        <v>263</v>
      </c>
      <c r="C10" s="239"/>
      <c r="D10" s="239"/>
      <c r="E10" s="239"/>
      <c r="F10" s="239"/>
      <c r="G10" s="239"/>
      <c r="H10" s="73">
        <v>2015</v>
      </c>
      <c r="J10" s="6"/>
    </row>
    <row r="11" spans="1:10" ht="12.6" customHeight="1" x14ac:dyDescent="0.2">
      <c r="A11" s="178" t="s">
        <v>355</v>
      </c>
      <c r="B11" s="238" t="s">
        <v>263</v>
      </c>
      <c r="C11" s="239"/>
      <c r="D11" s="239"/>
      <c r="E11" s="239"/>
      <c r="F11" s="239"/>
      <c r="G11" s="239"/>
      <c r="H11" s="73">
        <v>2015</v>
      </c>
      <c r="J11" s="3"/>
    </row>
    <row r="12" spans="1:10" ht="12.6" customHeight="1" x14ac:dyDescent="0.2">
      <c r="A12" s="178" t="s">
        <v>356</v>
      </c>
      <c r="B12" s="238" t="s">
        <v>263</v>
      </c>
      <c r="C12" s="239"/>
      <c r="D12" s="239"/>
      <c r="E12" s="239"/>
      <c r="F12" s="239"/>
      <c r="G12" s="239"/>
      <c r="H12" s="73">
        <v>2015</v>
      </c>
    </row>
    <row r="13" spans="1:10" ht="12.6" customHeight="1" x14ac:dyDescent="0.2">
      <c r="A13" s="178" t="s">
        <v>357</v>
      </c>
      <c r="B13" s="238" t="s">
        <v>263</v>
      </c>
      <c r="C13" s="239"/>
      <c r="D13" s="239"/>
      <c r="E13" s="239"/>
      <c r="F13" s="239"/>
      <c r="G13" s="239"/>
      <c r="H13" s="73">
        <v>2015</v>
      </c>
    </row>
    <row r="14" spans="1:10" ht="12.6" customHeight="1" x14ac:dyDescent="0.2">
      <c r="A14" s="178" t="s">
        <v>358</v>
      </c>
      <c r="B14" s="238" t="s">
        <v>263</v>
      </c>
      <c r="C14" s="239"/>
      <c r="D14" s="239"/>
      <c r="E14" s="239"/>
      <c r="F14" s="239"/>
      <c r="G14" s="239"/>
      <c r="H14" s="73">
        <v>2015</v>
      </c>
    </row>
    <row r="15" spans="1:10" ht="12.6" customHeight="1" x14ac:dyDescent="0.2">
      <c r="A15" s="178" t="s">
        <v>359</v>
      </c>
      <c r="B15" s="238" t="s">
        <v>263</v>
      </c>
      <c r="C15" s="239"/>
      <c r="D15" s="239"/>
      <c r="E15" s="239"/>
      <c r="F15" s="239"/>
      <c r="G15" s="239"/>
      <c r="H15" s="73">
        <v>2015</v>
      </c>
      <c r="I15" s="9"/>
    </row>
    <row r="16" spans="1:10" ht="12.6" customHeight="1" x14ac:dyDescent="0.2">
      <c r="A16" s="178" t="s">
        <v>360</v>
      </c>
      <c r="B16" s="238" t="s">
        <v>263</v>
      </c>
      <c r="C16" s="239"/>
      <c r="D16" s="239"/>
      <c r="E16" s="239"/>
      <c r="F16" s="239"/>
      <c r="G16" s="239"/>
      <c r="H16" s="73">
        <v>2015</v>
      </c>
    </row>
    <row r="17" spans="1:12" ht="12.6" customHeight="1" x14ac:dyDescent="0.2">
      <c r="A17" s="178" t="s">
        <v>361</v>
      </c>
      <c r="B17" s="238" t="s">
        <v>263</v>
      </c>
      <c r="C17" s="239"/>
      <c r="D17" s="239"/>
      <c r="E17" s="239"/>
      <c r="F17" s="239"/>
      <c r="G17" s="239"/>
      <c r="H17" s="73">
        <v>2015</v>
      </c>
      <c r="L17" s="9"/>
    </row>
    <row r="18" spans="1:12" ht="12.6" customHeight="1" x14ac:dyDescent="0.2">
      <c r="A18" s="178" t="s">
        <v>362</v>
      </c>
      <c r="B18" s="238" t="s">
        <v>263</v>
      </c>
      <c r="C18" s="239"/>
      <c r="D18" s="239"/>
      <c r="E18" s="239"/>
      <c r="F18" s="239"/>
      <c r="G18" s="239"/>
      <c r="H18" s="73">
        <v>2015</v>
      </c>
      <c r="K18" s="9"/>
    </row>
    <row r="19" spans="1:12" ht="12.6" customHeight="1" x14ac:dyDescent="0.2">
      <c r="A19" s="178" t="s">
        <v>363</v>
      </c>
      <c r="B19" s="238" t="s">
        <v>263</v>
      </c>
      <c r="C19" s="239"/>
      <c r="D19" s="239"/>
      <c r="E19" s="239"/>
      <c r="F19" s="239"/>
      <c r="G19" s="239"/>
      <c r="H19" s="73">
        <v>2015</v>
      </c>
    </row>
    <row r="20" spans="1:12" ht="12.6" customHeight="1" x14ac:dyDescent="0.2">
      <c r="A20" s="178" t="s">
        <v>364</v>
      </c>
      <c r="B20" s="238" t="s">
        <v>263</v>
      </c>
      <c r="C20" s="239"/>
      <c r="D20" s="239"/>
      <c r="E20" s="239"/>
      <c r="F20" s="239"/>
      <c r="G20" s="239"/>
      <c r="H20" s="73">
        <v>2015</v>
      </c>
    </row>
    <row r="21" spans="1:12" ht="12.6" customHeight="1" x14ac:dyDescent="0.2">
      <c r="A21" s="178" t="s">
        <v>258</v>
      </c>
      <c r="B21" s="238" t="s">
        <v>263</v>
      </c>
      <c r="C21" s="239"/>
      <c r="D21" s="239"/>
      <c r="E21" s="239"/>
      <c r="F21" s="239"/>
      <c r="G21" s="239"/>
      <c r="H21" s="73">
        <v>2015</v>
      </c>
    </row>
    <row r="22" spans="1:12" ht="12.6" customHeight="1" x14ac:dyDescent="0.2">
      <c r="A22" s="178" t="s">
        <v>259</v>
      </c>
      <c r="B22" s="238" t="s">
        <v>263</v>
      </c>
      <c r="C22" s="239"/>
      <c r="D22" s="239"/>
      <c r="E22" s="239"/>
      <c r="F22" s="239"/>
      <c r="G22" s="239"/>
      <c r="H22" s="73">
        <v>2015</v>
      </c>
    </row>
    <row r="23" spans="1:12" ht="12.75" customHeight="1" x14ac:dyDescent="0.2">
      <c r="A23" s="178" t="s">
        <v>260</v>
      </c>
      <c r="B23" s="238" t="s">
        <v>263</v>
      </c>
      <c r="C23" s="239"/>
      <c r="D23" s="239"/>
      <c r="E23" s="239"/>
      <c r="F23" s="239"/>
      <c r="G23" s="239"/>
      <c r="H23" s="73">
        <v>2015</v>
      </c>
    </row>
    <row r="24" spans="1:12" ht="12.75" customHeight="1" x14ac:dyDescent="0.2">
      <c r="A24" s="178" t="s">
        <v>261</v>
      </c>
      <c r="B24" s="238" t="s">
        <v>263</v>
      </c>
      <c r="C24" s="239"/>
      <c r="D24" s="239"/>
      <c r="E24" s="239"/>
      <c r="F24" s="239"/>
      <c r="G24" s="239"/>
      <c r="H24" s="73">
        <v>2015</v>
      </c>
    </row>
    <row r="25" spans="1:12" ht="12.75" customHeight="1" x14ac:dyDescent="0.2">
      <c r="A25" s="179" t="s">
        <v>262</v>
      </c>
      <c r="B25" s="238" t="s">
        <v>263</v>
      </c>
      <c r="C25" s="239"/>
      <c r="D25" s="239"/>
      <c r="E25" s="239"/>
      <c r="F25" s="239"/>
      <c r="G25" s="239"/>
      <c r="H25" s="73">
        <v>2015</v>
      </c>
    </row>
    <row r="26" spans="1:12" ht="12.75" customHeight="1" x14ac:dyDescent="0.2">
      <c r="A26" s="179" t="s">
        <v>365</v>
      </c>
      <c r="B26" s="238" t="s">
        <v>263</v>
      </c>
      <c r="C26" s="239"/>
      <c r="D26" s="239"/>
      <c r="E26" s="239"/>
      <c r="F26" s="239"/>
      <c r="G26" s="239"/>
      <c r="H26" s="73">
        <v>2015</v>
      </c>
    </row>
    <row r="27" spans="1:12" ht="12.6" customHeight="1" x14ac:dyDescent="0.2">
      <c r="A27" s="179" t="s">
        <v>366</v>
      </c>
      <c r="B27" s="238" t="s">
        <v>263</v>
      </c>
      <c r="C27" s="239"/>
      <c r="D27" s="239"/>
      <c r="E27" s="239"/>
      <c r="F27" s="239"/>
      <c r="G27" s="239"/>
      <c r="H27" s="73">
        <v>2015</v>
      </c>
    </row>
    <row r="28" spans="1:12" ht="12.95" customHeight="1" thickBot="1" x14ac:dyDescent="0.25">
      <c r="A28" s="180" t="s">
        <v>367</v>
      </c>
      <c r="B28" s="238" t="s">
        <v>263</v>
      </c>
      <c r="C28" s="239"/>
      <c r="D28" s="239"/>
      <c r="E28" s="239"/>
      <c r="F28" s="239"/>
      <c r="G28" s="239"/>
      <c r="H28" s="26">
        <v>2015</v>
      </c>
    </row>
    <row r="29" spans="1:12" ht="13.5" thickBot="1" x14ac:dyDescent="0.25">
      <c r="B29" s="217"/>
      <c r="C29" s="217"/>
      <c r="D29" s="217"/>
      <c r="E29" s="217"/>
      <c r="F29" s="217"/>
      <c r="G29" s="217"/>
    </row>
    <row r="30" spans="1:12" ht="14.25" x14ac:dyDescent="0.25">
      <c r="A30" s="44" t="s">
        <v>38</v>
      </c>
      <c r="B30" s="42" t="s">
        <v>39</v>
      </c>
      <c r="C30" s="33"/>
      <c r="D30" s="33"/>
      <c r="E30" s="34"/>
      <c r="G30" s="2"/>
    </row>
    <row r="31" spans="1:12" ht="15" thickBot="1" x14ac:dyDescent="0.3">
      <c r="A31" s="45" t="str">
        <f>"Option ["&amp;I$5&amp;"/"&amp;I$6&amp;"]"</f>
        <v>Option [g/kg]</v>
      </c>
      <c r="B31" s="43" t="s">
        <v>40</v>
      </c>
      <c r="C31" s="35" t="s">
        <v>41</v>
      </c>
      <c r="D31" s="35" t="s">
        <v>42</v>
      </c>
      <c r="E31" s="36" t="s">
        <v>43</v>
      </c>
      <c r="G31" s="2"/>
    </row>
    <row r="32" spans="1:12" ht="14.25" customHeight="1" x14ac:dyDescent="0.2">
      <c r="A32" s="49" t="str">
        <f>+A9</f>
        <v>Brot-misch</v>
      </c>
      <c r="B32" s="66">
        <v>2.0475052155729694</v>
      </c>
      <c r="C32" s="37">
        <v>0.28820516284931258</v>
      </c>
      <c r="D32" s="37">
        <v>1.5788868829320146</v>
      </c>
      <c r="E32" s="38">
        <v>0.14065855620691367</v>
      </c>
      <c r="F32" s="11"/>
    </row>
    <row r="33" spans="1:7" ht="14.25" customHeight="1" x14ac:dyDescent="0.2">
      <c r="A33" s="46" t="str">
        <f>+A10</f>
        <v>Gemüse-frisch</v>
      </c>
      <c r="B33" s="67">
        <v>1.2096606107332397</v>
      </c>
      <c r="C33" s="10">
        <v>6.4658319499122915E-2</v>
      </c>
      <c r="D33" s="10">
        <v>0.33931857145691458</v>
      </c>
      <c r="E33" s="39">
        <v>2.419600913687155E-2</v>
      </c>
      <c r="F33" s="11"/>
    </row>
    <row r="34" spans="1:7" x14ac:dyDescent="0.2">
      <c r="A34" s="46" t="str">
        <f>+A11</f>
        <v>Gemüse-Konserven</v>
      </c>
      <c r="B34" s="67">
        <v>1.9617510374504723</v>
      </c>
      <c r="C34" s="10">
        <v>0.19884180160407594</v>
      </c>
      <c r="D34" s="10">
        <v>0.62514373883443108</v>
      </c>
      <c r="E34" s="39">
        <v>4.8040215007594124E-2</v>
      </c>
      <c r="F34" s="11"/>
      <c r="G34" s="11"/>
    </row>
    <row r="35" spans="1:7" x14ac:dyDescent="0.2">
      <c r="A35" s="46" t="str">
        <f t="shared" ref="A35:A51" si="0">+A12</f>
        <v>Gemüse-TK</v>
      </c>
      <c r="B35" s="67">
        <v>2.2644715217234923</v>
      </c>
      <c r="C35" s="10">
        <v>0.23378420543579265</v>
      </c>
      <c r="D35" s="10">
        <v>0.70901673837053203</v>
      </c>
      <c r="E35" s="39">
        <v>5.3511963931918788E-2</v>
      </c>
      <c r="F35" s="11"/>
      <c r="G35" s="11"/>
    </row>
    <row r="36" spans="1:7" x14ac:dyDescent="0.2">
      <c r="A36" s="46" t="str">
        <f t="shared" si="0"/>
        <v>Kartoffeln-frisch</v>
      </c>
      <c r="B36" s="67">
        <v>0.43266868702109934</v>
      </c>
      <c r="C36" s="10">
        <v>6.5768967621204016E-2</v>
      </c>
      <c r="D36" s="10">
        <v>0.33284312921371206</v>
      </c>
      <c r="E36" s="39">
        <v>2.8512112755293164E-2</v>
      </c>
      <c r="F36" s="11"/>
      <c r="G36" s="11"/>
    </row>
    <row r="37" spans="1:7" x14ac:dyDescent="0.2">
      <c r="A37" s="46" t="str">
        <f t="shared" si="0"/>
        <v>Kartoffeln-Pommes-TK</v>
      </c>
      <c r="B37" s="67">
        <v>1.4454335464512333</v>
      </c>
      <c r="C37" s="10">
        <v>0.27702004822290832</v>
      </c>
      <c r="D37" s="10">
        <v>1.1139832474599121</v>
      </c>
      <c r="E37" s="39">
        <v>8.1618427304187544E-2</v>
      </c>
      <c r="F37" s="11"/>
      <c r="G37" s="11"/>
    </row>
    <row r="38" spans="1:7" x14ac:dyDescent="0.2">
      <c r="A38" s="46" t="str">
        <f t="shared" si="0"/>
        <v>Kartoffel-Trockenprodukte</v>
      </c>
      <c r="B38" s="67">
        <v>6.1552891233957103</v>
      </c>
      <c r="C38" s="10">
        <v>1.7693467254722788</v>
      </c>
      <c r="D38" s="10">
        <v>4.2895201236570832</v>
      </c>
      <c r="E38" s="39">
        <v>0.35429555271914148</v>
      </c>
      <c r="F38" s="11"/>
      <c r="G38" s="11"/>
    </row>
    <row r="39" spans="1:7" x14ac:dyDescent="0.2">
      <c r="A39" s="46" t="str">
        <f t="shared" si="0"/>
        <v>Tomaten-frisch</v>
      </c>
      <c r="B39" s="67">
        <v>0.90575181743345867</v>
      </c>
      <c r="C39" s="10">
        <v>0.40561879541961032</v>
      </c>
      <c r="D39" s="10">
        <v>0.48194534175139597</v>
      </c>
      <c r="E39" s="39">
        <v>5.3443429251325572E-2</v>
      </c>
      <c r="F39" s="11"/>
      <c r="G39" s="11"/>
    </row>
    <row r="40" spans="1:7" x14ac:dyDescent="0.2">
      <c r="A40" s="46" t="str">
        <f t="shared" si="0"/>
        <v>Bananen-importiert</v>
      </c>
      <c r="B40" s="67">
        <v>2.2020225887136289</v>
      </c>
      <c r="C40" s="10">
        <v>0.70207009868315595</v>
      </c>
      <c r="D40" s="10">
        <v>1.7910771494304905</v>
      </c>
      <c r="E40" s="39">
        <v>0.16568148583854356</v>
      </c>
      <c r="F40" s="11"/>
      <c r="G40" s="11"/>
    </row>
    <row r="41" spans="1:7" x14ac:dyDescent="0.2">
      <c r="A41" s="46" t="str">
        <f t="shared" si="0"/>
        <v>Orangen-importiert</v>
      </c>
      <c r="B41" s="67">
        <v>2.5834758594117115</v>
      </c>
      <c r="C41" s="10">
        <v>0.90314087193402859</v>
      </c>
      <c r="D41" s="10">
        <v>2.1454865376988028</v>
      </c>
      <c r="E41" s="39">
        <v>0.24606860286818605</v>
      </c>
      <c r="F41" s="11"/>
      <c r="G41" s="11"/>
    </row>
    <row r="42" spans="1:7" x14ac:dyDescent="0.2">
      <c r="A42" s="46" t="str">
        <f t="shared" si="0"/>
        <v>Obst-frisch</v>
      </c>
      <c r="B42" s="67">
        <v>2.0552830347728626</v>
      </c>
      <c r="C42" s="10">
        <v>0.14432574164773637</v>
      </c>
      <c r="D42" s="10">
        <v>2.5986166312268031</v>
      </c>
      <c r="E42" s="39">
        <v>0.21148459444651041</v>
      </c>
      <c r="F42" s="11"/>
      <c r="G42" s="11"/>
    </row>
    <row r="43" spans="1:7" x14ac:dyDescent="0.2">
      <c r="A43" s="46" t="str">
        <f t="shared" si="0"/>
        <v>Reis-importiert</v>
      </c>
      <c r="B43" s="67">
        <v>34.79995632358694</v>
      </c>
      <c r="C43" s="10">
        <v>11.456530630573672</v>
      </c>
      <c r="D43" s="10">
        <v>32.843107220853483</v>
      </c>
      <c r="E43" s="39">
        <v>3.0182196118244611</v>
      </c>
      <c r="F43" s="11"/>
      <c r="G43" s="11"/>
    </row>
    <row r="44" spans="1:7" x14ac:dyDescent="0.2">
      <c r="A44" s="46" t="str">
        <f t="shared" si="0"/>
        <v>Eier</v>
      </c>
      <c r="B44" s="67">
        <v>12.371509548049902</v>
      </c>
      <c r="C44" s="10">
        <v>0.43855213902637774</v>
      </c>
      <c r="D44" s="10">
        <v>4.3308135445662046</v>
      </c>
      <c r="E44" s="39">
        <v>0.4231483123749058</v>
      </c>
      <c r="F44" s="11"/>
      <c r="G44" s="11"/>
    </row>
    <row r="45" spans="1:7" x14ac:dyDescent="0.2">
      <c r="A45" s="46" t="str">
        <f t="shared" si="0"/>
        <v>Milch</v>
      </c>
      <c r="B45" s="67">
        <v>20.898751806827843</v>
      </c>
      <c r="C45" s="10">
        <v>0.32277138707879094</v>
      </c>
      <c r="D45" s="10">
        <v>2.8850137652293766</v>
      </c>
      <c r="E45" s="39">
        <v>0.26523410564291422</v>
      </c>
      <c r="F45" s="11"/>
      <c r="G45" s="11"/>
    </row>
    <row r="46" spans="1:7" x14ac:dyDescent="0.2">
      <c r="A46" s="46" t="str">
        <f t="shared" si="0"/>
        <v>Butter</v>
      </c>
      <c r="B46" s="67">
        <v>240.05003533388623</v>
      </c>
      <c r="C46" s="10">
        <v>3.0216878384642403</v>
      </c>
      <c r="D46" s="10">
        <v>31.73799912865584</v>
      </c>
      <c r="E46" s="39">
        <v>2.9650258621508367</v>
      </c>
      <c r="F46" s="11"/>
      <c r="G46" s="11"/>
    </row>
    <row r="47" spans="1:7" x14ac:dyDescent="0.2">
      <c r="A47" s="46" t="str">
        <f t="shared" si="0"/>
        <v>Käse</v>
      </c>
      <c r="B47" s="67">
        <v>80.830235103808292</v>
      </c>
      <c r="C47" s="10">
        <v>1.2998139396759565</v>
      </c>
      <c r="D47" s="10">
        <v>11.107066452787155</v>
      </c>
      <c r="E47" s="39">
        <v>1.027950313034796</v>
      </c>
      <c r="F47" s="11"/>
      <c r="G47" s="11"/>
    </row>
    <row r="48" spans="1:7" x14ac:dyDescent="0.2">
      <c r="A48" s="46" t="str">
        <f t="shared" si="0"/>
        <v>Wurst</v>
      </c>
      <c r="B48" s="67">
        <v>127.99634562998816</v>
      </c>
      <c r="C48" s="10">
        <v>1.0932715224219189</v>
      </c>
      <c r="D48" s="10">
        <v>9.1763854107196838</v>
      </c>
      <c r="E48" s="39">
        <v>0.84159658815366589</v>
      </c>
      <c r="F48" s="11"/>
      <c r="G48" s="11"/>
    </row>
    <row r="49" spans="1:20" x14ac:dyDescent="0.2">
      <c r="A49" s="46" t="str">
        <f t="shared" si="0"/>
        <v>Masthähnchen-frisch</v>
      </c>
      <c r="B49" s="67">
        <v>25.759567637714355</v>
      </c>
      <c r="C49" s="10">
        <v>1.3824347180586871</v>
      </c>
      <c r="D49" s="10">
        <v>17.095044551956835</v>
      </c>
      <c r="E49" s="39">
        <v>1.5581370219731485</v>
      </c>
      <c r="F49" s="11"/>
      <c r="G49" s="11"/>
    </row>
    <row r="50" spans="1:20" x14ac:dyDescent="0.2">
      <c r="A50" s="46" t="str">
        <f t="shared" si="0"/>
        <v>Rindfleisch-frisch</v>
      </c>
      <c r="B50" s="67">
        <v>223.36796174623794</v>
      </c>
      <c r="C50" s="10">
        <v>5.0216785331188785</v>
      </c>
      <c r="D50" s="10">
        <v>57.9131630976674</v>
      </c>
      <c r="E50" s="39">
        <v>5.4802036115304311</v>
      </c>
      <c r="F50" s="11"/>
      <c r="G50" s="11"/>
    </row>
    <row r="51" spans="1:20" ht="13.5" thickBot="1" x14ac:dyDescent="0.25">
      <c r="A51" s="47" t="str">
        <f t="shared" si="0"/>
        <v>Schweinefleisch-frisch</v>
      </c>
      <c r="B51" s="68">
        <v>346.96003105460358</v>
      </c>
      <c r="C51" s="40">
        <v>1.100746167348394</v>
      </c>
      <c r="D51" s="40">
        <v>10.982098565624193</v>
      </c>
      <c r="E51" s="41">
        <v>1.011376067105517</v>
      </c>
      <c r="F51" s="11"/>
      <c r="G51" s="11"/>
    </row>
    <row r="52" spans="1:20" ht="13.5" thickBot="1" x14ac:dyDescent="0.25">
      <c r="G52" s="11"/>
    </row>
    <row r="53" spans="1:20" ht="14.25" x14ac:dyDescent="0.25">
      <c r="A53" s="48" t="s">
        <v>44</v>
      </c>
      <c r="B53" s="42" t="s">
        <v>45</v>
      </c>
      <c r="C53" s="33"/>
      <c r="D53" s="33"/>
      <c r="E53" s="34"/>
      <c r="F53" s="12"/>
      <c r="G53" s="11"/>
    </row>
    <row r="54" spans="1:20" ht="15" thickBot="1" x14ac:dyDescent="0.3">
      <c r="A54" s="45" t="str">
        <f>"Option ["&amp;I$5&amp;"/"&amp;I$6&amp;"]"</f>
        <v>Option [g/kg]</v>
      </c>
      <c r="B54" s="43" t="s">
        <v>40</v>
      </c>
      <c r="C54" s="35" t="s">
        <v>46</v>
      </c>
      <c r="D54" s="35" t="s">
        <v>47</v>
      </c>
      <c r="E54" s="36" t="s">
        <v>48</v>
      </c>
      <c r="F54" s="12"/>
    </row>
    <row r="55" spans="1:20" ht="14.25" customHeight="1" x14ac:dyDescent="0.2">
      <c r="A55" s="49" t="str">
        <f>+A$9</f>
        <v>Brot-misch</v>
      </c>
      <c r="B55" s="50">
        <v>638.66919178562603</v>
      </c>
      <c r="C55" s="51">
        <v>441.23862789954347</v>
      </c>
      <c r="D55" s="37">
        <v>0.49951930103417419</v>
      </c>
      <c r="E55" s="38">
        <v>0.68671455343679166</v>
      </c>
      <c r="F55" s="14"/>
      <c r="G55" s="12"/>
    </row>
    <row r="56" spans="1:20" ht="14.25" customHeight="1" x14ac:dyDescent="0.2">
      <c r="A56" s="46" t="str">
        <f>+A10</f>
        <v>Gemüse-frisch</v>
      </c>
      <c r="B56" s="52">
        <v>136.56092228453903</v>
      </c>
      <c r="C56" s="24">
        <v>112.39120660989096</v>
      </c>
      <c r="D56" s="10">
        <v>0.11841452501013776</v>
      </c>
      <c r="E56" s="39">
        <v>6.4106845992281544E-2</v>
      </c>
      <c r="F56" s="14"/>
      <c r="G56" s="12"/>
    </row>
    <row r="57" spans="1:20" x14ac:dyDescent="0.2">
      <c r="A57" s="46" t="str">
        <f t="shared" ref="A57:A74" si="1">+A11</f>
        <v>Gemüse-Konserven</v>
      </c>
      <c r="B57" s="52">
        <v>399.29151004036873</v>
      </c>
      <c r="C57" s="24">
        <v>353.93167243687583</v>
      </c>
      <c r="D57" s="10">
        <v>0.4831650746306983</v>
      </c>
      <c r="E57" s="39">
        <v>0.11540731782710471</v>
      </c>
      <c r="F57" s="14"/>
      <c r="G57" s="14"/>
      <c r="S57" s="11"/>
      <c r="T57" s="11"/>
    </row>
    <row r="58" spans="1:20" x14ac:dyDescent="0.2">
      <c r="A58" s="46" t="str">
        <f t="shared" si="1"/>
        <v>Gemüse-TK</v>
      </c>
      <c r="B58" s="52">
        <v>459.23595895693626</v>
      </c>
      <c r="C58" s="24">
        <v>402.82307233170121</v>
      </c>
      <c r="D58" s="10">
        <v>0.4795862951462504</v>
      </c>
      <c r="E58" s="39">
        <v>0.12571370680171196</v>
      </c>
      <c r="F58" s="14"/>
      <c r="G58" s="14"/>
      <c r="S58" s="11"/>
      <c r="T58" s="11"/>
    </row>
    <row r="59" spans="1:20" x14ac:dyDescent="0.2">
      <c r="A59" s="46" t="str">
        <f t="shared" si="1"/>
        <v>Kartoffeln-frisch</v>
      </c>
      <c r="B59" s="52">
        <v>149.13359854999595</v>
      </c>
      <c r="C59" s="24">
        <v>108.28562252954629</v>
      </c>
      <c r="D59" s="10">
        <v>0.11810127658729674</v>
      </c>
      <c r="E59" s="39">
        <v>0.12759590870139714</v>
      </c>
      <c r="F59" s="14"/>
      <c r="G59" s="14"/>
      <c r="S59" s="11"/>
      <c r="T59" s="11"/>
    </row>
    <row r="60" spans="1:20" x14ac:dyDescent="0.2">
      <c r="A60" s="46" t="str">
        <f t="shared" si="1"/>
        <v>Kartoffeln-Pommes-TK</v>
      </c>
      <c r="B60" s="52">
        <v>790.91309061125537</v>
      </c>
      <c r="C60" s="24">
        <v>671.9654308749333</v>
      </c>
      <c r="D60" s="10">
        <v>0.90246204893271242</v>
      </c>
      <c r="E60" s="39">
        <v>0.30463021421986164</v>
      </c>
      <c r="F60" s="14"/>
      <c r="G60" s="14"/>
      <c r="S60" s="11"/>
      <c r="T60" s="11"/>
    </row>
    <row r="61" spans="1:20" x14ac:dyDescent="0.2">
      <c r="A61" s="46" t="str">
        <f t="shared" si="1"/>
        <v>Kartoffel-Trockenprodukte</v>
      </c>
      <c r="B61" s="52">
        <v>3427.8882367799956</v>
      </c>
      <c r="C61" s="24">
        <v>3032.5643739872171</v>
      </c>
      <c r="D61" s="10">
        <v>4.0779826125756768</v>
      </c>
      <c r="E61" s="39">
        <v>1.0261792220198895</v>
      </c>
      <c r="F61" s="14"/>
      <c r="G61" s="14"/>
      <c r="S61" s="11"/>
      <c r="T61" s="11"/>
    </row>
    <row r="62" spans="1:20" x14ac:dyDescent="0.2">
      <c r="A62" s="46" t="str">
        <f t="shared" si="1"/>
        <v>Tomaten-frisch</v>
      </c>
      <c r="B62" s="52">
        <v>516.98475820099895</v>
      </c>
      <c r="C62" s="24">
        <v>462.12785974389328</v>
      </c>
      <c r="D62" s="10">
        <v>0.19318477091827307</v>
      </c>
      <c r="E62" s="39">
        <v>0.17969517604111493</v>
      </c>
      <c r="F62" s="14"/>
      <c r="G62" s="14"/>
      <c r="S62" s="11"/>
      <c r="T62" s="11"/>
    </row>
    <row r="63" spans="1:20" x14ac:dyDescent="0.2">
      <c r="A63" s="46" t="str">
        <f t="shared" si="1"/>
        <v>Bananen-importiert</v>
      </c>
      <c r="B63" s="52">
        <v>392.24422485575678</v>
      </c>
      <c r="C63" s="24">
        <v>208.81076874616699</v>
      </c>
      <c r="D63" s="10">
        <v>0.21003728102472546</v>
      </c>
      <c r="E63" s="39">
        <v>0.65885668854686541</v>
      </c>
      <c r="F63" s="14"/>
      <c r="G63" s="14"/>
      <c r="S63" s="11"/>
      <c r="T63" s="11"/>
    </row>
    <row r="64" spans="1:20" x14ac:dyDescent="0.2">
      <c r="A64" s="46" t="str">
        <f t="shared" si="1"/>
        <v>Orangen-importiert</v>
      </c>
      <c r="B64" s="52">
        <v>399.7447054574813</v>
      </c>
      <c r="C64" s="24">
        <v>257.69500937244044</v>
      </c>
      <c r="D64" s="10">
        <v>0.53554498090242797</v>
      </c>
      <c r="E64" s="39">
        <v>0.46570908727495114</v>
      </c>
      <c r="F64" s="14"/>
      <c r="G64" s="14"/>
      <c r="S64" s="11"/>
      <c r="T64" s="11"/>
    </row>
    <row r="65" spans="1:20" x14ac:dyDescent="0.2">
      <c r="A65" s="46" t="str">
        <f t="shared" si="1"/>
        <v>Obst-frisch</v>
      </c>
      <c r="B65" s="52">
        <v>354.67221264665062</v>
      </c>
      <c r="C65" s="24">
        <v>330.54233782256637</v>
      </c>
      <c r="D65" s="10">
        <v>0.17515301171043179</v>
      </c>
      <c r="E65" s="39">
        <v>5.768263427916278E-2</v>
      </c>
      <c r="F65" s="14"/>
      <c r="G65" s="14"/>
      <c r="S65" s="11"/>
      <c r="T65" s="11"/>
    </row>
    <row r="66" spans="1:20" x14ac:dyDescent="0.2">
      <c r="A66" s="46" t="str">
        <f t="shared" si="1"/>
        <v>Reis-importiert</v>
      </c>
      <c r="B66" s="52">
        <v>4847.2540203091767</v>
      </c>
      <c r="C66" s="24">
        <v>3012.7018394190341</v>
      </c>
      <c r="D66" s="10">
        <v>51.308397167583749</v>
      </c>
      <c r="E66" s="39">
        <v>1.1132940125013766</v>
      </c>
      <c r="F66" s="14"/>
      <c r="G66" s="14"/>
      <c r="S66" s="11"/>
      <c r="T66" s="11"/>
    </row>
    <row r="67" spans="1:20" x14ac:dyDescent="0.2">
      <c r="A67" s="46" t="str">
        <f t="shared" si="1"/>
        <v>Eier</v>
      </c>
      <c r="B67" s="52">
        <v>1216.2152425342679</v>
      </c>
      <c r="C67" s="24">
        <v>583.15940879491018</v>
      </c>
      <c r="D67" s="10">
        <v>1.1249352041854221</v>
      </c>
      <c r="E67" s="39">
        <v>2.2528258558854013</v>
      </c>
      <c r="F67" s="14"/>
      <c r="G67" s="14"/>
      <c r="S67" s="11"/>
      <c r="T67" s="11"/>
    </row>
    <row r="68" spans="1:20" x14ac:dyDescent="0.2">
      <c r="A68" s="46" t="str">
        <f t="shared" si="1"/>
        <v>Milch</v>
      </c>
      <c r="B68" s="52">
        <v>2094.8831660192254</v>
      </c>
      <c r="C68" s="24">
        <v>510.54113443900405</v>
      </c>
      <c r="D68" s="10">
        <v>33.187288887980607</v>
      </c>
      <c r="E68" s="39">
        <v>2.2120810935416135</v>
      </c>
      <c r="F68" s="14"/>
      <c r="G68" s="14"/>
      <c r="S68" s="11"/>
      <c r="T68" s="11"/>
    </row>
    <row r="69" spans="1:20" x14ac:dyDescent="0.2">
      <c r="A69" s="46" t="str">
        <f t="shared" si="1"/>
        <v>Butter</v>
      </c>
      <c r="B69" s="52">
        <v>22862.993475629974</v>
      </c>
      <c r="C69" s="24">
        <v>4586.1703770307904</v>
      </c>
      <c r="D69" s="10">
        <v>383.31422944992562</v>
      </c>
      <c r="E69" s="39">
        <v>25.555396803080328</v>
      </c>
      <c r="F69" s="14"/>
      <c r="G69" s="14"/>
      <c r="S69" s="11"/>
      <c r="T69" s="11"/>
    </row>
    <row r="70" spans="1:20" x14ac:dyDescent="0.2">
      <c r="A70" s="46" t="str">
        <f t="shared" si="1"/>
        <v>Käse</v>
      </c>
      <c r="B70" s="52">
        <v>8181.8515304146149</v>
      </c>
      <c r="C70" s="24">
        <v>2050.3576230094136</v>
      </c>
      <c r="D70" s="10">
        <v>128.46871220533973</v>
      </c>
      <c r="E70" s="39">
        <v>8.5690314282712254</v>
      </c>
      <c r="F70" s="14"/>
      <c r="G70" s="14"/>
      <c r="S70" s="11"/>
      <c r="T70" s="11"/>
    </row>
    <row r="71" spans="1:20" x14ac:dyDescent="0.2">
      <c r="A71" s="46" t="str">
        <f t="shared" si="1"/>
        <v>Wurst</v>
      </c>
      <c r="B71" s="52">
        <v>5311.2423265029383</v>
      </c>
      <c r="C71" s="24">
        <v>1775.7943954003101</v>
      </c>
      <c r="D71" s="10">
        <v>48.715655116208374</v>
      </c>
      <c r="E71" s="39">
        <v>7.8158324936915653</v>
      </c>
      <c r="F71" s="14"/>
      <c r="G71" s="14"/>
      <c r="S71" s="11"/>
      <c r="T71" s="11"/>
    </row>
    <row r="72" spans="1:20" x14ac:dyDescent="0.2">
      <c r="A72" s="46" t="str">
        <f t="shared" si="1"/>
        <v>Masthähnchen-frisch</v>
      </c>
      <c r="B72" s="52">
        <v>13120.506369665516</v>
      </c>
      <c r="C72" s="24">
        <v>2248.1842589144999</v>
      </c>
      <c r="D72" s="10">
        <v>44.713814943993285</v>
      </c>
      <c r="E72" s="39">
        <v>35.956233097516638</v>
      </c>
      <c r="F72" s="14"/>
      <c r="G72" s="14"/>
      <c r="S72" s="11"/>
      <c r="T72" s="11"/>
    </row>
    <row r="73" spans="1:20" x14ac:dyDescent="0.2">
      <c r="A73" s="46" t="str">
        <f t="shared" si="1"/>
        <v>Rindfleisch-frisch</v>
      </c>
      <c r="B73" s="52">
        <v>25982.463650351678</v>
      </c>
      <c r="C73" s="24">
        <v>7513.6066378152764</v>
      </c>
      <c r="D73" s="10">
        <v>289.22623714934736</v>
      </c>
      <c r="E73" s="39">
        <v>36.939601468357303</v>
      </c>
      <c r="G73" s="14"/>
      <c r="S73" s="11"/>
      <c r="T73" s="11"/>
    </row>
    <row r="74" spans="1:20" ht="13.5" thickBot="1" x14ac:dyDescent="0.25">
      <c r="A74" s="47" t="str">
        <f t="shared" si="1"/>
        <v>Schweinefleisch-frisch</v>
      </c>
      <c r="B74" s="53">
        <v>5489.9982249028135</v>
      </c>
      <c r="C74" s="54">
        <v>1761.5344410048097</v>
      </c>
      <c r="D74" s="40">
        <v>85.812304493285765</v>
      </c>
      <c r="E74" s="41">
        <v>4.3453224981374525</v>
      </c>
      <c r="F74" s="15"/>
      <c r="G74" s="14"/>
      <c r="S74" s="11"/>
      <c r="T74" s="11"/>
    </row>
    <row r="75" spans="1:20" ht="13.5" thickBot="1" x14ac:dyDescent="0.25">
      <c r="G75" s="14"/>
      <c r="S75" s="11"/>
      <c r="T75" s="11"/>
    </row>
    <row r="76" spans="1:20" x14ac:dyDescent="0.2">
      <c r="A76" s="55" t="s">
        <v>49</v>
      </c>
      <c r="B76" s="42"/>
      <c r="C76" s="33" t="s">
        <v>50</v>
      </c>
      <c r="D76" s="34" t="s">
        <v>51</v>
      </c>
      <c r="G76" s="14"/>
      <c r="S76" s="11"/>
      <c r="T76" s="11"/>
    </row>
    <row r="77" spans="1:20" ht="15" thickBot="1" x14ac:dyDescent="0.3">
      <c r="A77" s="45" t="s">
        <v>68</v>
      </c>
      <c r="B77" s="43" t="s">
        <v>52</v>
      </c>
      <c r="C77" s="35" t="s">
        <v>53</v>
      </c>
      <c r="D77" s="36" t="s">
        <v>53</v>
      </c>
    </row>
    <row r="78" spans="1:20" x14ac:dyDescent="0.2">
      <c r="A78" s="49" t="str">
        <f>+A9</f>
        <v>Brot-misch</v>
      </c>
      <c r="B78" s="56">
        <v>7.0941650149787162E-6</v>
      </c>
      <c r="C78" s="57">
        <v>6.3735359480088324E-6</v>
      </c>
      <c r="D78" s="38">
        <v>7.2062906696988397E-7</v>
      </c>
    </row>
    <row r="79" spans="1:20" ht="14.25" customHeight="1" x14ac:dyDescent="0.2">
      <c r="A79" s="46" t="str">
        <f t="shared" ref="A79:A97" si="2">+A10</f>
        <v>Gemüse-frisch</v>
      </c>
      <c r="B79" s="58">
        <v>1.8396714454968445E-6</v>
      </c>
      <c r="C79" s="13">
        <v>1.5284660202631173E-6</v>
      </c>
      <c r="D79" s="39">
        <v>3.1120542523372722E-7</v>
      </c>
    </row>
    <row r="80" spans="1:20" x14ac:dyDescent="0.2">
      <c r="A80" s="46" t="str">
        <f t="shared" si="2"/>
        <v>Gemüse-Konserven</v>
      </c>
      <c r="B80" s="58">
        <v>5.6947959550448588E-6</v>
      </c>
      <c r="C80" s="13">
        <v>5.1718829260818967E-6</v>
      </c>
      <c r="D80" s="39">
        <v>5.2291302896296183E-7</v>
      </c>
    </row>
    <row r="81" spans="1:4" x14ac:dyDescent="0.2">
      <c r="A81" s="46" t="str">
        <f t="shared" si="2"/>
        <v>Gemüse-TK</v>
      </c>
      <c r="B81" s="58">
        <v>6.6824696554162757E-6</v>
      </c>
      <c r="C81" s="13">
        <v>5.5341295725700204E-6</v>
      </c>
      <c r="D81" s="39">
        <v>1.1483400828462552E-6</v>
      </c>
    </row>
    <row r="82" spans="1:4" x14ac:dyDescent="0.2">
      <c r="A82" s="46" t="str">
        <f t="shared" si="2"/>
        <v>Kartoffeln-frisch</v>
      </c>
      <c r="B82" s="58">
        <v>1.794985938534612E-6</v>
      </c>
      <c r="C82" s="13">
        <v>1.498110839935425E-6</v>
      </c>
      <c r="D82" s="39">
        <v>2.9687509859918703E-7</v>
      </c>
    </row>
    <row r="83" spans="1:4" x14ac:dyDescent="0.2">
      <c r="A83" s="46" t="str">
        <f t="shared" si="2"/>
        <v>Kartoffeln-Pommes-TK</v>
      </c>
      <c r="B83" s="58">
        <v>1.1673599607022076E-5</v>
      </c>
      <c r="C83" s="13">
        <v>1.0037174377540218E-5</v>
      </c>
      <c r="D83" s="39">
        <v>1.6364252294818572E-6</v>
      </c>
    </row>
    <row r="84" spans="1:4" x14ac:dyDescent="0.2">
      <c r="A84" s="46" t="str">
        <f t="shared" si="2"/>
        <v>Kartoffel-Trockenprodukte</v>
      </c>
      <c r="B84" s="58">
        <v>4.9378646574263043E-5</v>
      </c>
      <c r="C84" s="13">
        <v>4.3676792929313606E-5</v>
      </c>
      <c r="D84" s="39">
        <v>5.7018536449494413E-6</v>
      </c>
    </row>
    <row r="85" spans="1:4" x14ac:dyDescent="0.2">
      <c r="A85" s="46" t="str">
        <f t="shared" si="2"/>
        <v>Tomaten-frisch</v>
      </c>
      <c r="B85" s="58">
        <v>6.4833941820777702E-6</v>
      </c>
      <c r="C85" s="13">
        <v>6.3082526209269978E-6</v>
      </c>
      <c r="D85" s="39">
        <v>1.7514156115077201E-7</v>
      </c>
    </row>
    <row r="86" spans="1:4" x14ac:dyDescent="0.2">
      <c r="A86" s="46" t="str">
        <f t="shared" si="2"/>
        <v>Bananen-importiert</v>
      </c>
      <c r="B86" s="58">
        <v>3.2366759588266678E-6</v>
      </c>
      <c r="C86" s="13">
        <v>2.9892774926256334E-6</v>
      </c>
      <c r="D86" s="39">
        <v>2.4739846620103469E-7</v>
      </c>
    </row>
    <row r="87" spans="1:4" x14ac:dyDescent="0.2">
      <c r="A87" s="46" t="str">
        <f t="shared" si="2"/>
        <v>Orangen-importiert</v>
      </c>
      <c r="B87" s="58">
        <v>3.8973480667535447E-6</v>
      </c>
      <c r="C87" s="13">
        <v>3.5151216736006147E-6</v>
      </c>
      <c r="D87" s="39">
        <v>3.8222639315293005E-7</v>
      </c>
    </row>
    <row r="88" spans="1:4" x14ac:dyDescent="0.2">
      <c r="A88" s="46" t="str">
        <f t="shared" si="2"/>
        <v>Obst-frisch</v>
      </c>
      <c r="B88" s="58">
        <v>4.9485000127170004E-6</v>
      </c>
      <c r="C88" s="13">
        <v>4.6330123583620537E-6</v>
      </c>
      <c r="D88" s="39">
        <v>3.1548765435494682E-7</v>
      </c>
    </row>
    <row r="89" spans="1:4" x14ac:dyDescent="0.2">
      <c r="A89" s="46" t="str">
        <f t="shared" si="2"/>
        <v>Reis-importiert</v>
      </c>
      <c r="B89" s="58">
        <v>4.2582133339878676E-5</v>
      </c>
      <c r="C89" s="13">
        <v>4.2056258454340956E-5</v>
      </c>
      <c r="D89" s="39">
        <v>5.2587488553772137E-7</v>
      </c>
    </row>
    <row r="90" spans="1:4" x14ac:dyDescent="0.2">
      <c r="A90" s="46" t="str">
        <f t="shared" si="2"/>
        <v>Eier</v>
      </c>
      <c r="B90" s="58">
        <v>9.1568608333970442E-6</v>
      </c>
      <c r="C90" s="13">
        <v>8.7939423271993328E-6</v>
      </c>
      <c r="D90" s="39">
        <v>3.6291850619771195E-7</v>
      </c>
    </row>
    <row r="91" spans="1:4" x14ac:dyDescent="0.2">
      <c r="A91" s="46" t="str">
        <f t="shared" si="2"/>
        <v>Milch</v>
      </c>
      <c r="B91" s="58">
        <v>8.1644439014226593E-6</v>
      </c>
      <c r="C91" s="13">
        <v>7.5548665553197543E-6</v>
      </c>
      <c r="D91" s="39">
        <v>6.0957734610290438E-7</v>
      </c>
    </row>
    <row r="92" spans="1:4" x14ac:dyDescent="0.2">
      <c r="A92" s="46" t="str">
        <f t="shared" si="2"/>
        <v>Butter</v>
      </c>
      <c r="B92" s="58">
        <v>7.231720700162845E-5</v>
      </c>
      <c r="C92" s="13">
        <v>6.9410561186530962E-5</v>
      </c>
      <c r="D92" s="39">
        <v>2.9066458150974932E-6</v>
      </c>
    </row>
    <row r="93" spans="1:4" x14ac:dyDescent="0.2">
      <c r="A93" s="46" t="str">
        <f t="shared" si="2"/>
        <v>Käse</v>
      </c>
      <c r="B93" s="58">
        <v>3.273704301091286E-5</v>
      </c>
      <c r="C93" s="13">
        <v>3.0487872002812126E-5</v>
      </c>
      <c r="D93" s="39">
        <v>2.2491710081007324E-6</v>
      </c>
    </row>
    <row r="94" spans="1:4" x14ac:dyDescent="0.2">
      <c r="A94" s="46" t="str">
        <f t="shared" si="2"/>
        <v>Wurst</v>
      </c>
      <c r="B94" s="58">
        <v>2.8077048731012724E-5</v>
      </c>
      <c r="C94" s="13">
        <v>2.6111227673291574E-5</v>
      </c>
      <c r="D94" s="39">
        <v>1.9658210577211506E-6</v>
      </c>
    </row>
    <row r="95" spans="1:4" x14ac:dyDescent="0.2">
      <c r="A95" s="46" t="str">
        <f t="shared" si="2"/>
        <v>Masthähnchen-frisch</v>
      </c>
      <c r="B95" s="58">
        <v>3.4639034806492166E-5</v>
      </c>
      <c r="C95" s="13">
        <v>3.2863843451508412E-5</v>
      </c>
      <c r="D95" s="39">
        <v>1.7751913549837567E-6</v>
      </c>
    </row>
    <row r="96" spans="1:4" x14ac:dyDescent="0.2">
      <c r="A96" s="46" t="str">
        <f t="shared" si="2"/>
        <v>Rindfleisch-frisch</v>
      </c>
      <c r="B96" s="58">
        <v>1.1712376874167071E-4</v>
      </c>
      <c r="C96" s="13">
        <v>1.1388585802031209E-4</v>
      </c>
      <c r="D96" s="39">
        <v>3.2379107213586234E-6</v>
      </c>
    </row>
    <row r="97" spans="1:9" ht="13.5" thickBot="1" x14ac:dyDescent="0.25">
      <c r="A97" s="47" t="str">
        <f t="shared" si="2"/>
        <v>Schweinefleisch-frisch</v>
      </c>
      <c r="B97" s="59">
        <v>2.7887958052252812E-5</v>
      </c>
      <c r="C97" s="60">
        <v>2.5612594795397839E-5</v>
      </c>
      <c r="D97" s="41">
        <v>2.2753632568549726E-6</v>
      </c>
    </row>
    <row r="98" spans="1:9" ht="13.5" thickBot="1" x14ac:dyDescent="0.25"/>
    <row r="99" spans="1:9" x14ac:dyDescent="0.2">
      <c r="A99" s="63" t="s">
        <v>54</v>
      </c>
      <c r="B99" s="61"/>
    </row>
    <row r="100" spans="1:9" ht="13.5" thickBot="1" x14ac:dyDescent="0.25">
      <c r="A100" s="45" t="s">
        <v>55</v>
      </c>
      <c r="B100" s="62" t="s">
        <v>69</v>
      </c>
      <c r="D100" s="14"/>
      <c r="E100" s="14"/>
      <c r="F100" s="14"/>
    </row>
    <row r="101" spans="1:9" x14ac:dyDescent="0.2">
      <c r="A101" s="49" t="str">
        <f>+A9</f>
        <v>Brot-misch</v>
      </c>
      <c r="B101" s="74">
        <v>1.0754656143045114</v>
      </c>
    </row>
    <row r="102" spans="1:9" ht="14.25" customHeight="1" x14ac:dyDescent="0.2">
      <c r="A102" s="46" t="str">
        <f t="shared" ref="A102:A120" si="3">+A10</f>
        <v>Gemüse-frisch</v>
      </c>
      <c r="B102" s="75">
        <v>50.007538012089164</v>
      </c>
      <c r="G102" s="14"/>
      <c r="H102" s="14"/>
      <c r="I102" s="14"/>
    </row>
    <row r="103" spans="1:9" x14ac:dyDescent="0.2">
      <c r="A103" s="46" t="str">
        <f t="shared" si="3"/>
        <v>Gemüse-Konserven</v>
      </c>
      <c r="B103" s="75">
        <v>71.439551533781653</v>
      </c>
    </row>
    <row r="104" spans="1:9" x14ac:dyDescent="0.2">
      <c r="A104" s="46" t="str">
        <f t="shared" si="3"/>
        <v>Gemüse-TK</v>
      </c>
      <c r="B104" s="75">
        <v>80.667488200851579</v>
      </c>
    </row>
    <row r="105" spans="1:9" x14ac:dyDescent="0.2">
      <c r="A105" s="46" t="str">
        <f t="shared" si="3"/>
        <v>Kartoffeln-frisch</v>
      </c>
      <c r="B105" s="75">
        <v>0.24432151433536603</v>
      </c>
    </row>
    <row r="106" spans="1:9" x14ac:dyDescent="0.2">
      <c r="A106" s="46" t="str">
        <f t="shared" si="3"/>
        <v>Kartoffeln-Pommes-TK</v>
      </c>
      <c r="B106" s="75">
        <v>0.55963589651189516</v>
      </c>
    </row>
    <row r="107" spans="1:9" x14ac:dyDescent="0.2">
      <c r="A107" s="46" t="str">
        <f t="shared" si="3"/>
        <v>Kartoffel-Trockenprodukte</v>
      </c>
      <c r="B107" s="75">
        <v>1.503751066146892</v>
      </c>
    </row>
    <row r="108" spans="1:9" x14ac:dyDescent="0.2">
      <c r="A108" s="46" t="str">
        <f t="shared" si="3"/>
        <v>Tomaten-frisch</v>
      </c>
      <c r="B108" s="75">
        <v>3.2697617834282905E-2</v>
      </c>
    </row>
    <row r="109" spans="1:9" x14ac:dyDescent="0.2">
      <c r="A109" s="46" t="str">
        <f t="shared" si="3"/>
        <v>Bananen-importiert</v>
      </c>
      <c r="B109" s="75">
        <v>0.3415948016112012</v>
      </c>
    </row>
    <row r="110" spans="1:9" x14ac:dyDescent="0.2">
      <c r="A110" s="46" t="str">
        <f t="shared" si="3"/>
        <v>Orangen-importiert</v>
      </c>
      <c r="B110" s="75">
        <v>0.33619632418929435</v>
      </c>
    </row>
    <row r="111" spans="1:9" x14ac:dyDescent="0.2">
      <c r="A111" s="46" t="str">
        <f t="shared" si="3"/>
        <v>Obst-frisch</v>
      </c>
      <c r="B111" s="75">
        <v>100.00714803036033</v>
      </c>
    </row>
    <row r="112" spans="1:9" x14ac:dyDescent="0.2">
      <c r="A112" s="46" t="str">
        <f t="shared" si="3"/>
        <v>Reis-importiert</v>
      </c>
      <c r="B112" s="75">
        <v>3.3423404645437405</v>
      </c>
    </row>
    <row r="113" spans="1:2" x14ac:dyDescent="0.2">
      <c r="A113" s="46" t="str">
        <f t="shared" si="3"/>
        <v>Eier</v>
      </c>
      <c r="B113" s="75">
        <v>4.500773291498068</v>
      </c>
    </row>
    <row r="114" spans="1:2" x14ac:dyDescent="0.2">
      <c r="A114" s="46" t="str">
        <f t="shared" si="3"/>
        <v>Milch</v>
      </c>
      <c r="B114" s="75">
        <v>3.6699151049093559</v>
      </c>
    </row>
    <row r="115" spans="1:2" x14ac:dyDescent="0.2">
      <c r="A115" s="46" t="str">
        <f t="shared" si="3"/>
        <v>Butter</v>
      </c>
      <c r="B115" s="75">
        <v>42.491211496956169</v>
      </c>
    </row>
    <row r="116" spans="1:2" x14ac:dyDescent="0.2">
      <c r="A116" s="46" t="str">
        <f t="shared" si="3"/>
        <v>Käse</v>
      </c>
      <c r="B116" s="75">
        <v>14.18605903511404</v>
      </c>
    </row>
    <row r="117" spans="1:2" x14ac:dyDescent="0.2">
      <c r="A117" s="46" t="str">
        <f t="shared" si="3"/>
        <v>Wurst</v>
      </c>
      <c r="B117" s="75">
        <v>7.4300758628017363</v>
      </c>
    </row>
    <row r="118" spans="1:2" x14ac:dyDescent="0.2">
      <c r="A118" s="46" t="str">
        <f t="shared" si="3"/>
        <v>Masthähnchen-frisch</v>
      </c>
      <c r="B118" s="75">
        <v>10.150428984572812</v>
      </c>
    </row>
    <row r="119" spans="1:2" x14ac:dyDescent="0.2">
      <c r="A119" s="46" t="str">
        <f t="shared" si="3"/>
        <v>Rindfleisch-frisch</v>
      </c>
      <c r="B119" s="75">
        <v>73.630532147109861</v>
      </c>
    </row>
    <row r="120" spans="1:2" ht="13.5" thickBot="1" x14ac:dyDescent="0.25">
      <c r="A120" s="47" t="str">
        <f t="shared" si="3"/>
        <v>Schweinefleisch-frisch</v>
      </c>
      <c r="B120" s="76">
        <v>7.5841430848959366</v>
      </c>
    </row>
    <row r="128" spans="1:2" ht="17.25" x14ac:dyDescent="0.25">
      <c r="A128" s="6"/>
    </row>
    <row r="129" spans="1:1" ht="17.25" x14ac:dyDescent="0.25">
      <c r="A129" s="6"/>
    </row>
    <row r="130" spans="1:1" ht="17.25" x14ac:dyDescent="0.25">
      <c r="A130" s="6"/>
    </row>
    <row r="131" spans="1:1" ht="17.25" x14ac:dyDescent="0.25">
      <c r="A131" s="6"/>
    </row>
  </sheetData>
  <mergeCells count="26">
    <mergeCell ref="B28:G28"/>
    <mergeCell ref="B29:G29"/>
    <mergeCell ref="B22:G22"/>
    <mergeCell ref="B23:G23"/>
    <mergeCell ref="B24:G24"/>
    <mergeCell ref="B25:G25"/>
    <mergeCell ref="B26:G26"/>
    <mergeCell ref="B27:G27"/>
    <mergeCell ref="B21:G21"/>
    <mergeCell ref="B10:G10"/>
    <mergeCell ref="B11:G11"/>
    <mergeCell ref="B12:G12"/>
    <mergeCell ref="B13:G13"/>
    <mergeCell ref="B14:G14"/>
    <mergeCell ref="B15:G15"/>
    <mergeCell ref="B16:G16"/>
    <mergeCell ref="B17:G17"/>
    <mergeCell ref="B18:G18"/>
    <mergeCell ref="B19:G19"/>
    <mergeCell ref="B20:G20"/>
    <mergeCell ref="B9:G9"/>
    <mergeCell ref="B3:G3"/>
    <mergeCell ref="B4:G4"/>
    <mergeCell ref="B5:G5"/>
    <mergeCell ref="B6:G6"/>
    <mergeCell ref="B8:G8"/>
  </mergeCells>
  <pageMargins left="0.78740157499999996" right="0.78740157499999996" top="0.984251969" bottom="0.984251969" header="0.4921259845" footer="0.492125984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EB807-6133-4ABA-8F4B-7A77B2E0A763}">
  <sheetPr codeName="Tabelle45">
    <tabColor indexed="52"/>
  </sheetPr>
  <dimension ref="A1:T131"/>
  <sheetViews>
    <sheetView workbookViewId="0">
      <selection activeCell="B3" sqref="B3:G3"/>
    </sheetView>
  </sheetViews>
  <sheetFormatPr baseColWidth="10" defaultColWidth="11.42578125" defaultRowHeight="12.75" x14ac:dyDescent="0.2"/>
  <cols>
    <col min="1" max="1" width="39.85546875" customWidth="1"/>
    <col min="2" max="2" width="18.140625" customWidth="1"/>
    <col min="3" max="3" width="15.5703125" customWidth="1"/>
    <col min="4" max="4" width="16" customWidth="1"/>
    <col min="5" max="5" width="13.5703125" customWidth="1"/>
    <col min="6" max="6" width="14.42578125" customWidth="1"/>
    <col min="7" max="7" width="12.85546875" customWidth="1"/>
    <col min="8" max="10" width="11.5703125" bestFit="1" customWidth="1"/>
  </cols>
  <sheetData>
    <row r="1" spans="1:10" ht="15.75" customHeight="1" x14ac:dyDescent="0.25">
      <c r="A1" s="164" t="str">
        <f>"Ergebnisse aus GEMIS "&amp;Einführung!F3</f>
        <v>Ergebnisse aus GEMIS Version 5.0</v>
      </c>
      <c r="B1" s="2"/>
      <c r="C1" s="4" t="s">
        <v>257</v>
      </c>
      <c r="D1" s="2"/>
      <c r="E1" s="2"/>
      <c r="F1" s="2"/>
      <c r="G1" s="2"/>
    </row>
    <row r="2" spans="1:10" x14ac:dyDescent="0.2">
      <c r="A2" s="1"/>
      <c r="B2" s="2"/>
      <c r="C2" s="2"/>
      <c r="D2" s="2"/>
      <c r="E2" s="2"/>
      <c r="F2" s="2"/>
      <c r="G2" s="2"/>
    </row>
    <row r="3" spans="1:10" x14ac:dyDescent="0.2">
      <c r="A3" s="5" t="s">
        <v>31</v>
      </c>
      <c r="B3" s="232" t="s">
        <v>373</v>
      </c>
      <c r="C3" s="233"/>
      <c r="D3" s="233"/>
      <c r="E3" s="233"/>
      <c r="F3" s="233"/>
      <c r="G3" s="234"/>
    </row>
    <row r="4" spans="1:10" ht="32.1" customHeight="1" x14ac:dyDescent="0.2">
      <c r="A4" s="21" t="s">
        <v>32</v>
      </c>
      <c r="B4" s="250" t="s">
        <v>312</v>
      </c>
      <c r="C4" s="215"/>
      <c r="D4" s="215"/>
      <c r="E4" s="215"/>
      <c r="F4" s="215"/>
      <c r="G4" s="216"/>
    </row>
    <row r="5" spans="1:10" x14ac:dyDescent="0.2">
      <c r="A5" s="193" t="s">
        <v>33</v>
      </c>
      <c r="B5" s="202" t="s">
        <v>34</v>
      </c>
      <c r="C5" s="203"/>
      <c r="D5" s="203"/>
      <c r="E5" s="203"/>
      <c r="F5" s="203"/>
      <c r="G5" s="204"/>
      <c r="I5" t="s">
        <v>65</v>
      </c>
    </row>
    <row r="6" spans="1:10" ht="17.25" customHeight="1" x14ac:dyDescent="0.25">
      <c r="A6" s="18"/>
      <c r="B6" s="205" t="s">
        <v>300</v>
      </c>
      <c r="C6" s="206"/>
      <c r="D6" s="206"/>
      <c r="E6" s="206"/>
      <c r="F6" s="206"/>
      <c r="G6" s="207"/>
      <c r="H6" s="3"/>
      <c r="I6" t="s">
        <v>67</v>
      </c>
      <c r="J6" s="6"/>
    </row>
    <row r="7" spans="1:10" ht="13.5" thickBot="1" x14ac:dyDescent="0.25">
      <c r="A7" s="2"/>
      <c r="B7" s="1"/>
      <c r="C7" s="2"/>
      <c r="D7" s="2"/>
      <c r="E7" s="2"/>
      <c r="F7" s="2"/>
      <c r="G7" s="2"/>
      <c r="H7" s="3"/>
      <c r="J7" s="3"/>
    </row>
    <row r="8" spans="1:10" ht="13.5" thickBot="1" x14ac:dyDescent="0.25">
      <c r="A8" s="23" t="s">
        <v>35</v>
      </c>
      <c r="B8" s="225" t="s">
        <v>36</v>
      </c>
      <c r="C8" s="225"/>
      <c r="D8" s="225"/>
      <c r="E8" s="225"/>
      <c r="F8" s="225"/>
      <c r="G8" s="225"/>
      <c r="H8" s="23" t="s">
        <v>37</v>
      </c>
    </row>
    <row r="9" spans="1:10" x14ac:dyDescent="0.2">
      <c r="A9" s="173" t="s">
        <v>374</v>
      </c>
      <c r="B9" s="238" t="s">
        <v>381</v>
      </c>
      <c r="C9" s="239"/>
      <c r="D9" s="239"/>
      <c r="E9" s="239"/>
      <c r="F9" s="239"/>
      <c r="G9" s="239"/>
      <c r="H9" s="78">
        <v>2015</v>
      </c>
      <c r="J9" s="3"/>
    </row>
    <row r="10" spans="1:10" ht="15" customHeight="1" x14ac:dyDescent="0.25">
      <c r="A10" s="173" t="s">
        <v>375</v>
      </c>
      <c r="B10" s="238" t="s">
        <v>382</v>
      </c>
      <c r="C10" s="239"/>
      <c r="D10" s="239"/>
      <c r="E10" s="239"/>
      <c r="F10" s="239"/>
      <c r="G10" s="239"/>
      <c r="H10" s="73">
        <v>2015</v>
      </c>
      <c r="J10" s="6"/>
    </row>
    <row r="11" spans="1:10" ht="12.6" customHeight="1" x14ac:dyDescent="0.2">
      <c r="A11" s="173" t="s">
        <v>376</v>
      </c>
      <c r="B11" s="238" t="s">
        <v>383</v>
      </c>
      <c r="C11" s="239"/>
      <c r="D11" s="239"/>
      <c r="E11" s="239"/>
      <c r="F11" s="239"/>
      <c r="G11" s="239"/>
      <c r="H11" s="73">
        <v>2015</v>
      </c>
      <c r="J11" s="3"/>
    </row>
    <row r="12" spans="1:10" ht="12.6" customHeight="1" x14ac:dyDescent="0.2">
      <c r="A12" s="173" t="s">
        <v>377</v>
      </c>
      <c r="B12" s="248" t="s">
        <v>384</v>
      </c>
      <c r="C12" s="222"/>
      <c r="D12" s="222"/>
      <c r="E12" s="222"/>
      <c r="F12" s="222"/>
      <c r="G12" s="249"/>
      <c r="H12" s="73">
        <v>2015</v>
      </c>
    </row>
    <row r="13" spans="1:10" ht="12.6" customHeight="1" x14ac:dyDescent="0.2">
      <c r="A13" s="173" t="s">
        <v>378</v>
      </c>
      <c r="B13" s="238" t="s">
        <v>385</v>
      </c>
      <c r="C13" s="239"/>
      <c r="D13" s="239"/>
      <c r="E13" s="239"/>
      <c r="F13" s="239"/>
      <c r="G13" s="239"/>
      <c r="H13" s="73">
        <v>2015</v>
      </c>
    </row>
    <row r="14" spans="1:10" ht="12.6" customHeight="1" x14ac:dyDescent="0.2">
      <c r="A14" s="173" t="s">
        <v>379</v>
      </c>
      <c r="B14" s="238" t="s">
        <v>387</v>
      </c>
      <c r="C14" s="239"/>
      <c r="D14" s="239"/>
      <c r="E14" s="239"/>
      <c r="F14" s="239"/>
      <c r="G14" s="239"/>
      <c r="H14" s="73">
        <v>2015</v>
      </c>
    </row>
    <row r="15" spans="1:10" ht="12.6" customHeight="1" x14ac:dyDescent="0.2">
      <c r="A15" s="178" t="s">
        <v>380</v>
      </c>
      <c r="B15" s="238" t="s">
        <v>386</v>
      </c>
      <c r="C15" s="239"/>
      <c r="D15" s="239"/>
      <c r="E15" s="239"/>
      <c r="F15" s="239"/>
      <c r="G15" s="239"/>
      <c r="H15" s="73">
        <v>2015</v>
      </c>
      <c r="I15" s="9"/>
    </row>
    <row r="16" spans="1:10" ht="12.6" customHeight="1" x14ac:dyDescent="0.2">
      <c r="A16" s="178" t="s">
        <v>66</v>
      </c>
      <c r="B16" s="238"/>
      <c r="C16" s="239"/>
      <c r="D16" s="239"/>
      <c r="E16" s="239"/>
      <c r="F16" s="239"/>
      <c r="G16" s="239"/>
      <c r="H16" s="73"/>
    </row>
    <row r="17" spans="1:12" ht="12.6" customHeight="1" x14ac:dyDescent="0.2">
      <c r="A17" s="178" t="s">
        <v>66</v>
      </c>
      <c r="B17" s="238"/>
      <c r="C17" s="239"/>
      <c r="D17" s="239"/>
      <c r="E17" s="239"/>
      <c r="F17" s="239"/>
      <c r="G17" s="239"/>
      <c r="H17" s="73"/>
      <c r="L17" s="9"/>
    </row>
    <row r="18" spans="1:12" ht="12.6" customHeight="1" x14ac:dyDescent="0.2">
      <c r="A18" s="178" t="s">
        <v>66</v>
      </c>
      <c r="B18" s="238"/>
      <c r="C18" s="239"/>
      <c r="D18" s="239"/>
      <c r="E18" s="239"/>
      <c r="F18" s="239"/>
      <c r="G18" s="239"/>
      <c r="H18" s="73"/>
      <c r="K18" s="9"/>
    </row>
    <row r="19" spans="1:12" ht="12.6" customHeight="1" x14ac:dyDescent="0.2">
      <c r="A19" s="178" t="s">
        <v>66</v>
      </c>
      <c r="B19" s="238"/>
      <c r="C19" s="239"/>
      <c r="D19" s="239"/>
      <c r="E19" s="239"/>
      <c r="F19" s="239"/>
      <c r="G19" s="239"/>
      <c r="H19" s="73"/>
    </row>
    <row r="20" spans="1:12" ht="12.6" customHeight="1" x14ac:dyDescent="0.2">
      <c r="A20" s="178" t="s">
        <v>66</v>
      </c>
      <c r="B20" s="238"/>
      <c r="C20" s="239"/>
      <c r="D20" s="239"/>
      <c r="E20" s="239"/>
      <c r="F20" s="239"/>
      <c r="G20" s="239"/>
      <c r="H20" s="73"/>
    </row>
    <row r="21" spans="1:12" ht="12.6" customHeight="1" x14ac:dyDescent="0.2">
      <c r="A21" s="178" t="s">
        <v>66</v>
      </c>
      <c r="B21" s="238"/>
      <c r="C21" s="239"/>
      <c r="D21" s="239"/>
      <c r="E21" s="239"/>
      <c r="F21" s="239"/>
      <c r="G21" s="239"/>
      <c r="H21" s="73"/>
    </row>
    <row r="22" spans="1:12" ht="12.6" customHeight="1" x14ac:dyDescent="0.2">
      <c r="A22" s="178" t="s">
        <v>66</v>
      </c>
      <c r="B22" s="238"/>
      <c r="C22" s="239"/>
      <c r="D22" s="239"/>
      <c r="E22" s="239"/>
      <c r="F22" s="239"/>
      <c r="G22" s="239"/>
      <c r="H22" s="73"/>
    </row>
    <row r="23" spans="1:12" ht="12.75" customHeight="1" x14ac:dyDescent="0.2">
      <c r="A23" s="178" t="s">
        <v>66</v>
      </c>
      <c r="B23" s="238"/>
      <c r="C23" s="239"/>
      <c r="D23" s="239"/>
      <c r="E23" s="239"/>
      <c r="F23" s="239"/>
      <c r="G23" s="239"/>
      <c r="H23" s="73"/>
    </row>
    <row r="24" spans="1:12" ht="12.75" customHeight="1" x14ac:dyDescent="0.2">
      <c r="A24" s="178" t="s">
        <v>66</v>
      </c>
      <c r="B24" s="238"/>
      <c r="C24" s="239"/>
      <c r="D24" s="239"/>
      <c r="E24" s="239"/>
      <c r="F24" s="239"/>
      <c r="G24" s="239"/>
      <c r="H24" s="73"/>
    </row>
    <row r="25" spans="1:12" ht="12.75" customHeight="1" x14ac:dyDescent="0.2">
      <c r="A25" s="179" t="s">
        <v>66</v>
      </c>
      <c r="B25" s="238"/>
      <c r="C25" s="239"/>
      <c r="D25" s="239"/>
      <c r="E25" s="239"/>
      <c r="F25" s="239"/>
      <c r="G25" s="239"/>
      <c r="H25" s="73"/>
    </row>
    <row r="26" spans="1:12" ht="12.75" customHeight="1" x14ac:dyDescent="0.2">
      <c r="A26" s="179" t="s">
        <v>66</v>
      </c>
      <c r="B26" s="238"/>
      <c r="C26" s="239"/>
      <c r="D26" s="239"/>
      <c r="E26" s="239"/>
      <c r="F26" s="239"/>
      <c r="G26" s="239"/>
      <c r="H26" s="73"/>
    </row>
    <row r="27" spans="1:12" ht="12.6" customHeight="1" x14ac:dyDescent="0.2">
      <c r="A27" s="179" t="s">
        <v>66</v>
      </c>
      <c r="B27" s="238"/>
      <c r="C27" s="239"/>
      <c r="D27" s="239"/>
      <c r="E27" s="239"/>
      <c r="F27" s="239"/>
      <c r="G27" s="239"/>
      <c r="H27" s="73"/>
    </row>
    <row r="28" spans="1:12" ht="12.95" customHeight="1" thickBot="1" x14ac:dyDescent="0.25">
      <c r="A28" s="180" t="s">
        <v>66</v>
      </c>
      <c r="B28" s="238"/>
      <c r="C28" s="239"/>
      <c r="D28" s="239"/>
      <c r="E28" s="239"/>
      <c r="F28" s="239"/>
      <c r="G28" s="239"/>
      <c r="H28" s="26"/>
    </row>
    <row r="29" spans="1:12" ht="13.5" thickBot="1" x14ac:dyDescent="0.25">
      <c r="B29" s="217"/>
      <c r="C29" s="217"/>
      <c r="D29" s="217"/>
      <c r="E29" s="217"/>
      <c r="F29" s="217"/>
      <c r="G29" s="217"/>
    </row>
    <row r="30" spans="1:12" ht="14.25" x14ac:dyDescent="0.25">
      <c r="A30" s="44" t="s">
        <v>38</v>
      </c>
      <c r="B30" s="42" t="s">
        <v>39</v>
      </c>
      <c r="C30" s="33"/>
      <c r="D30" s="33"/>
      <c r="E30" s="34"/>
      <c r="G30" s="2"/>
    </row>
    <row r="31" spans="1:12" ht="15" thickBot="1" x14ac:dyDescent="0.3">
      <c r="A31" s="45" t="str">
        <f>"Option ["&amp;I$5&amp;"/"&amp;I$6&amp;"]"</f>
        <v>Option [g/kg]</v>
      </c>
      <c r="B31" s="43" t="s">
        <v>40</v>
      </c>
      <c r="C31" s="35" t="s">
        <v>41</v>
      </c>
      <c r="D31" s="35" t="s">
        <v>42</v>
      </c>
      <c r="E31" s="36" t="s">
        <v>43</v>
      </c>
      <c r="G31" s="2"/>
    </row>
    <row r="32" spans="1:12" ht="14.25" customHeight="1" x14ac:dyDescent="0.2">
      <c r="A32" s="49" t="str">
        <f>+A9</f>
        <v>EPS</v>
      </c>
      <c r="B32" s="66">
        <v>8.9121346980475256</v>
      </c>
      <c r="C32" s="37">
        <v>2.1658564015262773</v>
      </c>
      <c r="D32" s="37">
        <v>9.4003948040850673</v>
      </c>
      <c r="E32" s="38">
        <v>0.65277278435381081</v>
      </c>
      <c r="F32" s="11"/>
    </row>
    <row r="33" spans="1:7" ht="14.25" customHeight="1" x14ac:dyDescent="0.2">
      <c r="A33" s="46" t="str">
        <f>+A10</f>
        <v>HDPE</v>
      </c>
      <c r="B33" s="67">
        <v>7.4353383972511349</v>
      </c>
      <c r="C33" s="10">
        <v>1.8059214939389359</v>
      </c>
      <c r="D33" s="10">
        <v>8.0872516198859294</v>
      </c>
      <c r="E33" s="39">
        <v>0.59392373975858337</v>
      </c>
      <c r="F33" s="11"/>
    </row>
    <row r="34" spans="1:7" x14ac:dyDescent="0.2">
      <c r="A34" s="46" t="str">
        <f>+A11</f>
        <v>LDPE</v>
      </c>
      <c r="B34" s="67">
        <v>7.4278937251160091</v>
      </c>
      <c r="C34" s="10">
        <v>1.7626786223090378</v>
      </c>
      <c r="D34" s="10">
        <v>7.9522165176971935</v>
      </c>
      <c r="E34" s="39">
        <v>0.56392222360597244</v>
      </c>
      <c r="F34" s="11"/>
      <c r="G34" s="11"/>
    </row>
    <row r="35" spans="1:7" x14ac:dyDescent="0.2">
      <c r="A35" s="46" t="str">
        <f t="shared" ref="A35:A51" si="0">+A12</f>
        <v>PP</v>
      </c>
      <c r="B35" s="67">
        <v>8.583425074491247</v>
      </c>
      <c r="C35" s="10">
        <v>2.1820344010499784</v>
      </c>
      <c r="D35" s="10">
        <v>8.671618974582465</v>
      </c>
      <c r="E35" s="39">
        <v>0.61709155754119172</v>
      </c>
      <c r="F35" s="11"/>
      <c r="G35" s="11"/>
    </row>
    <row r="36" spans="1:7" x14ac:dyDescent="0.2">
      <c r="A36" s="46" t="str">
        <f t="shared" si="0"/>
        <v>PS</v>
      </c>
      <c r="B36" s="67">
        <v>8.3660306173825134</v>
      </c>
      <c r="C36" s="10">
        <v>2.0938957520548045</v>
      </c>
      <c r="D36" s="10">
        <v>8.9498123205805307</v>
      </c>
      <c r="E36" s="39">
        <v>0.65968765017028297</v>
      </c>
      <c r="F36" s="11"/>
      <c r="G36" s="11"/>
    </row>
    <row r="37" spans="1:7" x14ac:dyDescent="0.2">
      <c r="A37" s="46" t="str">
        <f t="shared" si="0"/>
        <v>PET</v>
      </c>
      <c r="B37" s="67">
        <v>7.9678220758843175</v>
      </c>
      <c r="C37" s="10">
        <v>2.0735744542251862</v>
      </c>
      <c r="D37" s="10">
        <v>8.236673294013162</v>
      </c>
      <c r="E37" s="39">
        <v>0.60407488783881746</v>
      </c>
      <c r="F37" s="11"/>
      <c r="G37" s="11"/>
    </row>
    <row r="38" spans="1:7" x14ac:dyDescent="0.2">
      <c r="A38" s="46" t="str">
        <f t="shared" si="0"/>
        <v>PUR-Hartschaum</v>
      </c>
      <c r="B38" s="67">
        <v>8.4818940442831163</v>
      </c>
      <c r="C38" s="10">
        <v>2.348647875821011</v>
      </c>
      <c r="D38" s="10">
        <v>7.9830022578822701</v>
      </c>
      <c r="E38" s="39">
        <v>0.61194183444862471</v>
      </c>
      <c r="F38" s="11"/>
      <c r="G38" s="11"/>
    </row>
    <row r="39" spans="1:7" x14ac:dyDescent="0.2">
      <c r="A39" s="46"/>
      <c r="B39" s="67"/>
      <c r="C39" s="10"/>
      <c r="D39" s="10"/>
      <c r="E39" s="39"/>
      <c r="F39" s="11"/>
      <c r="G39" s="11"/>
    </row>
    <row r="40" spans="1:7" x14ac:dyDescent="0.2">
      <c r="A40" s="46"/>
      <c r="B40" s="67"/>
      <c r="C40" s="10"/>
      <c r="D40" s="10"/>
      <c r="E40" s="39"/>
      <c r="F40" s="11"/>
      <c r="G40" s="11"/>
    </row>
    <row r="41" spans="1:7" x14ac:dyDescent="0.2">
      <c r="A41" s="46"/>
      <c r="B41" s="67"/>
      <c r="C41" s="10"/>
      <c r="D41" s="10"/>
      <c r="E41" s="39"/>
      <c r="F41" s="11"/>
      <c r="G41" s="11"/>
    </row>
    <row r="42" spans="1:7" x14ac:dyDescent="0.2">
      <c r="A42" s="46" t="str">
        <f t="shared" si="0"/>
        <v xml:space="preserve"> </v>
      </c>
      <c r="B42" s="67"/>
      <c r="C42" s="10"/>
      <c r="D42" s="10"/>
      <c r="E42" s="39"/>
      <c r="F42" s="11"/>
      <c r="G42" s="11"/>
    </row>
    <row r="43" spans="1:7" x14ac:dyDescent="0.2">
      <c r="A43" s="46" t="str">
        <f t="shared" si="0"/>
        <v xml:space="preserve"> </v>
      </c>
      <c r="B43" s="67"/>
      <c r="C43" s="10"/>
      <c r="D43" s="10"/>
      <c r="E43" s="39"/>
      <c r="F43" s="11"/>
      <c r="G43" s="11"/>
    </row>
    <row r="44" spans="1:7" x14ac:dyDescent="0.2">
      <c r="A44" s="46" t="str">
        <f t="shared" si="0"/>
        <v xml:space="preserve"> </v>
      </c>
      <c r="B44" s="67"/>
      <c r="C44" s="10"/>
      <c r="D44" s="10"/>
      <c r="E44" s="39"/>
      <c r="F44" s="11"/>
      <c r="G44" s="11"/>
    </row>
    <row r="45" spans="1:7" x14ac:dyDescent="0.2">
      <c r="A45" s="46" t="str">
        <f t="shared" si="0"/>
        <v xml:space="preserve"> </v>
      </c>
      <c r="B45" s="67"/>
      <c r="C45" s="10"/>
      <c r="D45" s="10"/>
      <c r="E45" s="39"/>
      <c r="F45" s="11"/>
      <c r="G45" s="11"/>
    </row>
    <row r="46" spans="1:7" x14ac:dyDescent="0.2">
      <c r="A46" s="46" t="str">
        <f t="shared" si="0"/>
        <v xml:space="preserve"> </v>
      </c>
      <c r="B46" s="67"/>
      <c r="C46" s="10"/>
      <c r="D46" s="10"/>
      <c r="E46" s="39"/>
      <c r="F46" s="11"/>
      <c r="G46" s="11"/>
    </row>
    <row r="47" spans="1:7" x14ac:dyDescent="0.2">
      <c r="A47" s="46" t="str">
        <f t="shared" si="0"/>
        <v xml:space="preserve"> </v>
      </c>
      <c r="B47" s="67"/>
      <c r="C47" s="10"/>
      <c r="D47" s="10"/>
      <c r="E47" s="39"/>
      <c r="F47" s="11"/>
      <c r="G47" s="11"/>
    </row>
    <row r="48" spans="1:7" x14ac:dyDescent="0.2">
      <c r="A48" s="46" t="str">
        <f t="shared" si="0"/>
        <v xml:space="preserve"> </v>
      </c>
      <c r="B48" s="67"/>
      <c r="C48" s="10"/>
      <c r="D48" s="10"/>
      <c r="E48" s="39"/>
      <c r="F48" s="11"/>
      <c r="G48" s="11"/>
    </row>
    <row r="49" spans="1:20" x14ac:dyDescent="0.2">
      <c r="A49" s="46" t="str">
        <f t="shared" si="0"/>
        <v xml:space="preserve"> </v>
      </c>
      <c r="B49" s="67"/>
      <c r="C49" s="10"/>
      <c r="D49" s="10"/>
      <c r="E49" s="39"/>
      <c r="F49" s="11"/>
      <c r="G49" s="11"/>
    </row>
    <row r="50" spans="1:20" x14ac:dyDescent="0.2">
      <c r="A50" s="46" t="str">
        <f t="shared" si="0"/>
        <v xml:space="preserve"> </v>
      </c>
      <c r="B50" s="67"/>
      <c r="C50" s="10"/>
      <c r="D50" s="10"/>
      <c r="E50" s="39"/>
      <c r="F50" s="11"/>
      <c r="G50" s="11"/>
    </row>
    <row r="51" spans="1:20" ht="13.5" thickBot="1" x14ac:dyDescent="0.25">
      <c r="A51" s="47" t="str">
        <f t="shared" si="0"/>
        <v xml:space="preserve"> </v>
      </c>
      <c r="B51" s="68"/>
      <c r="C51" s="40"/>
      <c r="D51" s="40"/>
      <c r="E51" s="41"/>
      <c r="F51" s="11"/>
      <c r="G51" s="11"/>
    </row>
    <row r="52" spans="1:20" ht="13.5" thickBot="1" x14ac:dyDescent="0.25">
      <c r="G52" s="11"/>
    </row>
    <row r="53" spans="1:20" ht="14.25" x14ac:dyDescent="0.25">
      <c r="A53" s="48" t="s">
        <v>44</v>
      </c>
      <c r="B53" s="42" t="s">
        <v>45</v>
      </c>
      <c r="C53" s="33"/>
      <c r="D53" s="33"/>
      <c r="E53" s="34"/>
      <c r="F53" s="12"/>
      <c r="G53" s="11"/>
    </row>
    <row r="54" spans="1:20" ht="15" thickBot="1" x14ac:dyDescent="0.3">
      <c r="A54" s="45" t="str">
        <f>"Option ["&amp;I$5&amp;"/"&amp;I$6&amp;"]"</f>
        <v>Option [g/kg]</v>
      </c>
      <c r="B54" s="43" t="s">
        <v>40</v>
      </c>
      <c r="C54" s="35" t="s">
        <v>46</v>
      </c>
      <c r="D54" s="35" t="s">
        <v>47</v>
      </c>
      <c r="E54" s="36" t="s">
        <v>48</v>
      </c>
      <c r="F54" s="12"/>
    </row>
    <row r="55" spans="1:20" ht="14.25" customHeight="1" x14ac:dyDescent="0.2">
      <c r="A55" s="49" t="str">
        <f>+A$9</f>
        <v>EPS</v>
      </c>
      <c r="B55" s="50">
        <v>3638.3700290372526</v>
      </c>
      <c r="C55" s="51">
        <v>3554.3830443632578</v>
      </c>
      <c r="D55" s="37">
        <v>1.7785730839617586</v>
      </c>
      <c r="E55" s="38">
        <v>0.11498560700078855</v>
      </c>
      <c r="F55" s="14"/>
      <c r="G55" s="12"/>
    </row>
    <row r="56" spans="1:20" ht="14.25" customHeight="1" x14ac:dyDescent="0.2">
      <c r="A56" s="46" t="str">
        <f>+A10</f>
        <v>HDPE</v>
      </c>
      <c r="B56" s="52">
        <v>2505.9449920110087</v>
      </c>
      <c r="C56" s="24">
        <v>2481.1286567124316</v>
      </c>
      <c r="D56" s="10">
        <v>0.74635887608666562</v>
      </c>
      <c r="E56" s="39">
        <v>9.0326819259441676E-3</v>
      </c>
      <c r="F56" s="14"/>
      <c r="G56" s="12"/>
    </row>
    <row r="57" spans="1:20" x14ac:dyDescent="0.2">
      <c r="A57" s="46" t="str">
        <f t="shared" ref="A57:A74" si="1">+A11</f>
        <v>LDPE</v>
      </c>
      <c r="B57" s="52">
        <v>2792.0580264427226</v>
      </c>
      <c r="C57" s="24">
        <v>2749.2851992467922</v>
      </c>
      <c r="D57" s="10">
        <v>0.9572735383383123</v>
      </c>
      <c r="E57" s="39">
        <v>5.2615253388364702E-2</v>
      </c>
      <c r="F57" s="14"/>
      <c r="G57" s="14"/>
      <c r="S57" s="11"/>
      <c r="T57" s="11"/>
    </row>
    <row r="58" spans="1:20" x14ac:dyDescent="0.2">
      <c r="A58" s="46" t="str">
        <f t="shared" si="1"/>
        <v>PP</v>
      </c>
      <c r="B58" s="52">
        <v>3575.8586991821517</v>
      </c>
      <c r="C58" s="24">
        <v>3485.3565873361467</v>
      </c>
      <c r="D58" s="10">
        <v>1.9080775080575265</v>
      </c>
      <c r="E58" s="39">
        <v>0.12463589889978056</v>
      </c>
      <c r="F58" s="14"/>
      <c r="G58" s="14"/>
      <c r="S58" s="11"/>
      <c r="T58" s="11"/>
    </row>
    <row r="59" spans="1:20" x14ac:dyDescent="0.2">
      <c r="A59" s="46" t="str">
        <f t="shared" si="1"/>
        <v>PS</v>
      </c>
      <c r="B59" s="52">
        <v>2985.3048421760654</v>
      </c>
      <c r="C59" s="24">
        <v>2935.2324955880322</v>
      </c>
      <c r="D59" s="10">
        <v>1.2424150532021856</v>
      </c>
      <c r="E59" s="39">
        <v>4.8165294352660051E-2</v>
      </c>
      <c r="F59" s="14"/>
      <c r="G59" s="14"/>
      <c r="S59" s="11"/>
      <c r="T59" s="11"/>
    </row>
    <row r="60" spans="1:20" x14ac:dyDescent="0.2">
      <c r="A60" s="46" t="str">
        <f t="shared" si="1"/>
        <v>PET</v>
      </c>
      <c r="B60" s="52">
        <v>3198.3378274378565</v>
      </c>
      <c r="C60" s="24">
        <v>3071.9297023619815</v>
      </c>
      <c r="D60" s="10">
        <v>3.6659091243516375</v>
      </c>
      <c r="E60" s="39">
        <v>6.1582158892499982E-2</v>
      </c>
      <c r="F60" s="14"/>
      <c r="G60" s="14"/>
      <c r="S60" s="11"/>
      <c r="T60" s="11"/>
    </row>
    <row r="61" spans="1:20" x14ac:dyDescent="0.2">
      <c r="A61" s="46" t="str">
        <f t="shared" si="1"/>
        <v>PUR-Hartschaum</v>
      </c>
      <c r="B61" s="52">
        <v>4417.4325292828971</v>
      </c>
      <c r="C61" s="24">
        <v>4251.5710123109229</v>
      </c>
      <c r="D61" s="10">
        <v>4.0091709470444199</v>
      </c>
      <c r="E61" s="39">
        <v>0.17039587421778377</v>
      </c>
      <c r="F61" s="14"/>
      <c r="G61" s="14"/>
      <c r="S61" s="11"/>
      <c r="T61" s="11"/>
    </row>
    <row r="62" spans="1:20" x14ac:dyDescent="0.2">
      <c r="A62" s="46"/>
      <c r="B62" s="52"/>
      <c r="C62" s="24"/>
      <c r="D62" s="10"/>
      <c r="E62" s="39"/>
      <c r="F62" s="14"/>
      <c r="G62" s="14"/>
      <c r="S62" s="11"/>
      <c r="T62" s="11"/>
    </row>
    <row r="63" spans="1:20" x14ac:dyDescent="0.2">
      <c r="A63" s="46"/>
      <c r="B63" s="52"/>
      <c r="C63" s="24"/>
      <c r="D63" s="10"/>
      <c r="E63" s="39"/>
      <c r="F63" s="14"/>
      <c r="G63" s="14"/>
      <c r="S63" s="11"/>
      <c r="T63" s="11"/>
    </row>
    <row r="64" spans="1:20" x14ac:dyDescent="0.2">
      <c r="A64" s="46"/>
      <c r="B64" s="52"/>
      <c r="C64" s="24"/>
      <c r="D64" s="10"/>
      <c r="E64" s="39"/>
      <c r="F64" s="14"/>
      <c r="G64" s="14"/>
      <c r="S64" s="11"/>
      <c r="T64" s="11"/>
    </row>
    <row r="65" spans="1:20" x14ac:dyDescent="0.2">
      <c r="A65" s="46"/>
      <c r="B65" s="52"/>
      <c r="C65" s="24"/>
      <c r="D65" s="10"/>
      <c r="E65" s="39"/>
      <c r="F65" s="14"/>
      <c r="G65" s="14"/>
      <c r="S65" s="11"/>
      <c r="T65" s="11"/>
    </row>
    <row r="66" spans="1:20" x14ac:dyDescent="0.2">
      <c r="A66" s="46" t="str">
        <f t="shared" si="1"/>
        <v xml:space="preserve"> </v>
      </c>
      <c r="B66" s="52"/>
      <c r="C66" s="24"/>
      <c r="D66" s="10"/>
      <c r="E66" s="39"/>
      <c r="F66" s="14"/>
      <c r="G66" s="14"/>
      <c r="S66" s="11"/>
      <c r="T66" s="11"/>
    </row>
    <row r="67" spans="1:20" x14ac:dyDescent="0.2">
      <c r="A67" s="46" t="str">
        <f t="shared" si="1"/>
        <v xml:space="preserve"> </v>
      </c>
      <c r="B67" s="52"/>
      <c r="C67" s="24"/>
      <c r="D67" s="10"/>
      <c r="E67" s="39"/>
      <c r="F67" s="14"/>
      <c r="G67" s="14"/>
      <c r="S67" s="11"/>
      <c r="T67" s="11"/>
    </row>
    <row r="68" spans="1:20" x14ac:dyDescent="0.2">
      <c r="A68" s="46" t="str">
        <f t="shared" si="1"/>
        <v xml:space="preserve"> </v>
      </c>
      <c r="B68" s="52"/>
      <c r="C68" s="24"/>
      <c r="D68" s="10"/>
      <c r="E68" s="39"/>
      <c r="F68" s="14"/>
      <c r="G68" s="14"/>
      <c r="S68" s="11"/>
      <c r="T68" s="11"/>
    </row>
    <row r="69" spans="1:20" x14ac:dyDescent="0.2">
      <c r="A69" s="46" t="str">
        <f t="shared" si="1"/>
        <v xml:space="preserve"> </v>
      </c>
      <c r="B69" s="52"/>
      <c r="C69" s="24"/>
      <c r="D69" s="10"/>
      <c r="E69" s="39"/>
      <c r="F69" s="14"/>
      <c r="G69" s="14"/>
      <c r="S69" s="11"/>
      <c r="T69" s="11"/>
    </row>
    <row r="70" spans="1:20" x14ac:dyDescent="0.2">
      <c r="A70" s="46" t="str">
        <f t="shared" si="1"/>
        <v xml:space="preserve"> </v>
      </c>
      <c r="B70" s="52"/>
      <c r="C70" s="24"/>
      <c r="D70" s="10"/>
      <c r="E70" s="39"/>
      <c r="F70" s="14"/>
      <c r="G70" s="14"/>
      <c r="S70" s="11"/>
      <c r="T70" s="11"/>
    </row>
    <row r="71" spans="1:20" x14ac:dyDescent="0.2">
      <c r="A71" s="46" t="str">
        <f t="shared" si="1"/>
        <v xml:space="preserve"> </v>
      </c>
      <c r="B71" s="52"/>
      <c r="C71" s="24"/>
      <c r="D71" s="10"/>
      <c r="E71" s="39"/>
      <c r="F71" s="14"/>
      <c r="G71" s="14"/>
      <c r="S71" s="11"/>
      <c r="T71" s="11"/>
    </row>
    <row r="72" spans="1:20" x14ac:dyDescent="0.2">
      <c r="A72" s="46" t="str">
        <f t="shared" si="1"/>
        <v xml:space="preserve"> </v>
      </c>
      <c r="B72" s="52"/>
      <c r="C72" s="24"/>
      <c r="D72" s="10"/>
      <c r="E72" s="39"/>
      <c r="F72" s="14"/>
      <c r="G72" s="14"/>
      <c r="S72" s="11"/>
      <c r="T72" s="11"/>
    </row>
    <row r="73" spans="1:20" x14ac:dyDescent="0.2">
      <c r="A73" s="46" t="str">
        <f t="shared" si="1"/>
        <v xml:space="preserve"> </v>
      </c>
      <c r="B73" s="52"/>
      <c r="C73" s="24"/>
      <c r="D73" s="10"/>
      <c r="E73" s="39"/>
      <c r="G73" s="14"/>
      <c r="S73" s="11"/>
      <c r="T73" s="11"/>
    </row>
    <row r="74" spans="1:20" ht="13.5" thickBot="1" x14ac:dyDescent="0.25">
      <c r="A74" s="47" t="str">
        <f t="shared" si="1"/>
        <v xml:space="preserve"> </v>
      </c>
      <c r="B74" s="53"/>
      <c r="C74" s="54"/>
      <c r="D74" s="40"/>
      <c r="E74" s="41"/>
      <c r="F74" s="15"/>
      <c r="G74" s="14"/>
      <c r="S74" s="11"/>
      <c r="T74" s="11"/>
    </row>
    <row r="75" spans="1:20" ht="13.5" thickBot="1" x14ac:dyDescent="0.25">
      <c r="G75" s="14"/>
      <c r="S75" s="11"/>
      <c r="T75" s="11"/>
    </row>
    <row r="76" spans="1:20" x14ac:dyDescent="0.2">
      <c r="A76" s="55" t="s">
        <v>49</v>
      </c>
      <c r="B76" s="42"/>
      <c r="C76" s="33" t="s">
        <v>50</v>
      </c>
      <c r="D76" s="34" t="s">
        <v>51</v>
      </c>
      <c r="G76" s="14"/>
      <c r="S76" s="11"/>
      <c r="T76" s="11"/>
    </row>
    <row r="77" spans="1:20" ht="15" thickBot="1" x14ac:dyDescent="0.3">
      <c r="A77" s="45" t="s">
        <v>68</v>
      </c>
      <c r="B77" s="43" t="s">
        <v>52</v>
      </c>
      <c r="C77" s="35" t="s">
        <v>53</v>
      </c>
      <c r="D77" s="36" t="s">
        <v>53</v>
      </c>
    </row>
    <row r="78" spans="1:20" x14ac:dyDescent="0.2">
      <c r="A78" s="49" t="str">
        <f>+A9</f>
        <v>EPS</v>
      </c>
      <c r="B78" s="56">
        <v>2.8299130449671279E-5</v>
      </c>
      <c r="C78" s="57">
        <v>2.5454255604715918E-5</v>
      </c>
      <c r="D78" s="38">
        <v>2.8448748449553599E-6</v>
      </c>
    </row>
    <row r="79" spans="1:20" ht="14.25" customHeight="1" x14ac:dyDescent="0.2">
      <c r="A79" s="46" t="str">
        <f t="shared" ref="A79:A97" si="2">+A10</f>
        <v>HDPE</v>
      </c>
      <c r="B79" s="58">
        <v>1.2874528171082719E-5</v>
      </c>
      <c r="C79" s="13">
        <v>1.2091815553997533E-5</v>
      </c>
      <c r="D79" s="39">
        <v>7.827126170851866E-7</v>
      </c>
    </row>
    <row r="80" spans="1:20" x14ac:dyDescent="0.2">
      <c r="A80" s="46" t="str">
        <f t="shared" si="2"/>
        <v>LDPE</v>
      </c>
      <c r="B80" s="58">
        <v>1.7453381247107557E-5</v>
      </c>
      <c r="C80" s="13">
        <v>1.533282524985365E-5</v>
      </c>
      <c r="D80" s="39">
        <v>2.1205559972539075E-6</v>
      </c>
    </row>
    <row r="81" spans="1:4" x14ac:dyDescent="0.2">
      <c r="A81" s="46" t="str">
        <f t="shared" si="2"/>
        <v>PP</v>
      </c>
      <c r="B81" s="58">
        <v>2.9743505798669187E-5</v>
      </c>
      <c r="C81" s="13">
        <v>2.5579767482118633E-5</v>
      </c>
      <c r="D81" s="39">
        <v>4.1637383165505546E-6</v>
      </c>
    </row>
    <row r="82" spans="1:4" x14ac:dyDescent="0.2">
      <c r="A82" s="46" t="str">
        <f t="shared" si="2"/>
        <v>PS</v>
      </c>
      <c r="B82" s="58">
        <v>1.8108620357446402E-5</v>
      </c>
      <c r="C82" s="13">
        <v>1.7282102959222861E-5</v>
      </c>
      <c r="D82" s="39">
        <v>8.2651739822354031E-7</v>
      </c>
    </row>
    <row r="83" spans="1:4" x14ac:dyDescent="0.2">
      <c r="A83" s="46" t="str">
        <f t="shared" si="2"/>
        <v>PET</v>
      </c>
      <c r="B83" s="58">
        <v>4.0134667637204126E-5</v>
      </c>
      <c r="C83" s="13">
        <v>3.8005359126618742E-5</v>
      </c>
      <c r="D83" s="39">
        <v>2.129308510585383E-6</v>
      </c>
    </row>
    <row r="84" spans="1:4" x14ac:dyDescent="0.2">
      <c r="A84" s="46" t="str">
        <f t="shared" si="2"/>
        <v>PUR-Hartschaum</v>
      </c>
      <c r="B84" s="58">
        <v>4.0643693437495735E-5</v>
      </c>
      <c r="C84" s="13">
        <v>3.6296106438018256E-5</v>
      </c>
      <c r="D84" s="39">
        <v>4.3475869994774772E-6</v>
      </c>
    </row>
    <row r="85" spans="1:4" x14ac:dyDescent="0.2">
      <c r="A85" s="46"/>
      <c r="B85" s="58"/>
      <c r="C85" s="13"/>
      <c r="D85" s="39"/>
    </row>
    <row r="86" spans="1:4" x14ac:dyDescent="0.2">
      <c r="A86" s="46"/>
      <c r="B86" s="58"/>
      <c r="C86" s="13"/>
      <c r="D86" s="39"/>
    </row>
    <row r="87" spans="1:4" x14ac:dyDescent="0.2">
      <c r="A87" s="46"/>
      <c r="B87" s="58"/>
      <c r="C87" s="13"/>
      <c r="D87" s="39"/>
    </row>
    <row r="88" spans="1:4" x14ac:dyDescent="0.2">
      <c r="A88" s="46"/>
      <c r="B88" s="58"/>
      <c r="C88" s="13"/>
      <c r="D88" s="39"/>
    </row>
    <row r="89" spans="1:4" x14ac:dyDescent="0.2">
      <c r="A89" s="46" t="str">
        <f t="shared" si="2"/>
        <v xml:space="preserve"> </v>
      </c>
      <c r="B89" s="58"/>
      <c r="C89" s="13"/>
      <c r="D89" s="39"/>
    </row>
    <row r="90" spans="1:4" x14ac:dyDescent="0.2">
      <c r="A90" s="46" t="str">
        <f t="shared" si="2"/>
        <v xml:space="preserve"> </v>
      </c>
      <c r="B90" s="58"/>
      <c r="C90" s="13"/>
      <c r="D90" s="39"/>
    </row>
    <row r="91" spans="1:4" x14ac:dyDescent="0.2">
      <c r="A91" s="46" t="str">
        <f t="shared" si="2"/>
        <v xml:space="preserve"> </v>
      </c>
      <c r="B91" s="58"/>
      <c r="C91" s="13"/>
      <c r="D91" s="39"/>
    </row>
    <row r="92" spans="1:4" x14ac:dyDescent="0.2">
      <c r="A92" s="46" t="str">
        <f t="shared" si="2"/>
        <v xml:space="preserve"> </v>
      </c>
      <c r="B92" s="58"/>
      <c r="C92" s="13"/>
      <c r="D92" s="39"/>
    </row>
    <row r="93" spans="1:4" x14ac:dyDescent="0.2">
      <c r="A93" s="46" t="str">
        <f t="shared" si="2"/>
        <v xml:space="preserve"> </v>
      </c>
      <c r="B93" s="58"/>
      <c r="C93" s="13"/>
      <c r="D93" s="39"/>
    </row>
    <row r="94" spans="1:4" x14ac:dyDescent="0.2">
      <c r="A94" s="46" t="str">
        <f t="shared" si="2"/>
        <v xml:space="preserve"> </v>
      </c>
      <c r="B94" s="58"/>
      <c r="C94" s="13"/>
      <c r="D94" s="39"/>
    </row>
    <row r="95" spans="1:4" x14ac:dyDescent="0.2">
      <c r="A95" s="46" t="str">
        <f t="shared" si="2"/>
        <v xml:space="preserve"> </v>
      </c>
      <c r="B95" s="58"/>
      <c r="C95" s="13"/>
      <c r="D95" s="39"/>
    </row>
    <row r="96" spans="1:4" x14ac:dyDescent="0.2">
      <c r="A96" s="46" t="str">
        <f t="shared" si="2"/>
        <v xml:space="preserve"> </v>
      </c>
      <c r="B96" s="58"/>
      <c r="C96" s="13"/>
      <c r="D96" s="39"/>
    </row>
    <row r="97" spans="1:9" ht="13.5" thickBot="1" x14ac:dyDescent="0.25">
      <c r="A97" s="47" t="str">
        <f t="shared" si="2"/>
        <v xml:space="preserve"> </v>
      </c>
      <c r="B97" s="59"/>
      <c r="C97" s="60"/>
      <c r="D97" s="41"/>
    </row>
    <row r="98" spans="1:9" ht="13.5" thickBot="1" x14ac:dyDescent="0.25"/>
    <row r="99" spans="1:9" x14ac:dyDescent="0.2">
      <c r="A99" s="63" t="s">
        <v>54</v>
      </c>
      <c r="B99" s="61"/>
    </row>
    <row r="100" spans="1:9" ht="13.5" thickBot="1" x14ac:dyDescent="0.25">
      <c r="A100" s="45" t="s">
        <v>55</v>
      </c>
      <c r="B100" s="62" t="s">
        <v>69</v>
      </c>
      <c r="D100" s="14"/>
      <c r="E100" s="14"/>
      <c r="F100" s="14"/>
    </row>
    <row r="101" spans="1:9" x14ac:dyDescent="0.2">
      <c r="A101" s="49" t="str">
        <f>+A9</f>
        <v>EPS</v>
      </c>
      <c r="B101" s="74">
        <v>2.6276810421188766E-2</v>
      </c>
    </row>
    <row r="102" spans="1:9" ht="14.25" customHeight="1" x14ac:dyDescent="0.2">
      <c r="A102" s="46" t="str">
        <f t="shared" ref="A102:A120" si="3">+A10</f>
        <v>HDPE</v>
      </c>
      <c r="B102" s="75">
        <v>8.3622661797771516E-3</v>
      </c>
      <c r="G102" s="14"/>
      <c r="H102" s="14"/>
      <c r="I102" s="14"/>
    </row>
    <row r="103" spans="1:9" x14ac:dyDescent="0.2">
      <c r="A103" s="46" t="str">
        <f t="shared" si="3"/>
        <v>LDPE</v>
      </c>
      <c r="B103" s="75">
        <v>2.2920040445408046E-2</v>
      </c>
    </row>
    <row r="104" spans="1:9" x14ac:dyDescent="0.2">
      <c r="A104" s="46" t="str">
        <f t="shared" si="3"/>
        <v>PP</v>
      </c>
      <c r="B104" s="75">
        <v>4.6549452912664491E-2</v>
      </c>
    </row>
    <row r="105" spans="1:9" x14ac:dyDescent="0.2">
      <c r="A105" s="46" t="str">
        <f t="shared" si="3"/>
        <v>PS</v>
      </c>
      <c r="B105" s="75">
        <v>8.7819804917520818E-3</v>
      </c>
    </row>
    <row r="106" spans="1:9" x14ac:dyDescent="0.2">
      <c r="A106" s="46" t="str">
        <f t="shared" si="3"/>
        <v>PET</v>
      </c>
      <c r="B106" s="75">
        <v>2.366721099502157E-2</v>
      </c>
    </row>
    <row r="107" spans="1:9" x14ac:dyDescent="0.2">
      <c r="A107" s="46" t="str">
        <f t="shared" si="3"/>
        <v>PUR-Hartschaum</v>
      </c>
      <c r="B107" s="75">
        <v>7.2274770501090185E-2</v>
      </c>
    </row>
    <row r="108" spans="1:9" x14ac:dyDescent="0.2">
      <c r="A108" s="46"/>
      <c r="B108" s="75"/>
    </row>
    <row r="109" spans="1:9" x14ac:dyDescent="0.2">
      <c r="A109" s="46"/>
      <c r="B109" s="75"/>
    </row>
    <row r="110" spans="1:9" x14ac:dyDescent="0.2">
      <c r="A110" s="46"/>
      <c r="B110" s="75"/>
    </row>
    <row r="111" spans="1:9" x14ac:dyDescent="0.2">
      <c r="A111" s="46"/>
      <c r="B111" s="75"/>
    </row>
    <row r="112" spans="1:9" x14ac:dyDescent="0.2">
      <c r="A112" s="46"/>
      <c r="B112" s="75"/>
    </row>
    <row r="113" spans="1:2" x14ac:dyDescent="0.2">
      <c r="A113" s="46" t="str">
        <f t="shared" si="3"/>
        <v xml:space="preserve"> </v>
      </c>
      <c r="B113" s="75"/>
    </row>
    <row r="114" spans="1:2" x14ac:dyDescent="0.2">
      <c r="A114" s="46" t="str">
        <f t="shared" si="3"/>
        <v xml:space="preserve"> </v>
      </c>
      <c r="B114" s="75"/>
    </row>
    <row r="115" spans="1:2" x14ac:dyDescent="0.2">
      <c r="A115" s="46" t="str">
        <f t="shared" si="3"/>
        <v xml:space="preserve"> </v>
      </c>
      <c r="B115" s="75"/>
    </row>
    <row r="116" spans="1:2" x14ac:dyDescent="0.2">
      <c r="A116" s="46" t="str">
        <f t="shared" si="3"/>
        <v xml:space="preserve"> </v>
      </c>
      <c r="B116" s="75"/>
    </row>
    <row r="117" spans="1:2" x14ac:dyDescent="0.2">
      <c r="A117" s="46" t="str">
        <f t="shared" si="3"/>
        <v xml:space="preserve"> </v>
      </c>
      <c r="B117" s="75"/>
    </row>
    <row r="118" spans="1:2" x14ac:dyDescent="0.2">
      <c r="A118" s="46" t="str">
        <f t="shared" si="3"/>
        <v xml:space="preserve"> </v>
      </c>
      <c r="B118" s="75"/>
    </row>
    <row r="119" spans="1:2" x14ac:dyDescent="0.2">
      <c r="A119" s="46" t="str">
        <f t="shared" si="3"/>
        <v xml:space="preserve"> </v>
      </c>
      <c r="B119" s="75"/>
    </row>
    <row r="120" spans="1:2" ht="13.5" thickBot="1" x14ac:dyDescent="0.25">
      <c r="A120" s="47" t="str">
        <f t="shared" si="3"/>
        <v xml:space="preserve"> </v>
      </c>
      <c r="B120" s="76"/>
    </row>
    <row r="128" spans="1:2" ht="17.25" x14ac:dyDescent="0.25">
      <c r="A128" s="6"/>
    </row>
    <row r="129" spans="1:1" ht="17.25" x14ac:dyDescent="0.25">
      <c r="A129" s="6"/>
    </row>
    <row r="130" spans="1:1" ht="17.25" x14ac:dyDescent="0.25">
      <c r="A130" s="6"/>
    </row>
    <row r="131" spans="1:1" ht="17.25" x14ac:dyDescent="0.25">
      <c r="A131" s="6"/>
    </row>
  </sheetData>
  <mergeCells count="26">
    <mergeCell ref="B9:G9"/>
    <mergeCell ref="B3:G3"/>
    <mergeCell ref="B4:G4"/>
    <mergeCell ref="B5:G5"/>
    <mergeCell ref="B6:G6"/>
    <mergeCell ref="B8:G8"/>
    <mergeCell ref="B10:G10"/>
    <mergeCell ref="B11:G11"/>
    <mergeCell ref="B13:G13"/>
    <mergeCell ref="B14:G14"/>
    <mergeCell ref="B15:G15"/>
    <mergeCell ref="B29:G29"/>
    <mergeCell ref="B12:G12"/>
    <mergeCell ref="B23:G23"/>
    <mergeCell ref="B24:G24"/>
    <mergeCell ref="B25:G25"/>
    <mergeCell ref="B26:G26"/>
    <mergeCell ref="B27:G27"/>
    <mergeCell ref="B28:G28"/>
    <mergeCell ref="B17:G17"/>
    <mergeCell ref="B18:G18"/>
    <mergeCell ref="B19:G19"/>
    <mergeCell ref="B20:G20"/>
    <mergeCell ref="B21:G21"/>
    <mergeCell ref="B22:G22"/>
    <mergeCell ref="B16:G16"/>
  </mergeCell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64407-D196-4718-ADB4-AE032875EB68}">
  <sheetPr codeName="Tabelle43">
    <tabColor indexed="52"/>
  </sheetPr>
  <dimension ref="A1:T131"/>
  <sheetViews>
    <sheetView workbookViewId="0">
      <selection activeCell="B3" sqref="B3:G3"/>
    </sheetView>
  </sheetViews>
  <sheetFormatPr baseColWidth="10" defaultColWidth="11.42578125" defaultRowHeight="12.75" x14ac:dyDescent="0.2"/>
  <cols>
    <col min="1" max="1" width="39.85546875" customWidth="1"/>
    <col min="2" max="2" width="18.140625" customWidth="1"/>
    <col min="3" max="3" width="15.5703125" customWidth="1"/>
    <col min="4" max="4" width="16" customWidth="1"/>
    <col min="5" max="5" width="13.5703125" customWidth="1"/>
    <col min="6" max="6" width="14.42578125" customWidth="1"/>
    <col min="7" max="7" width="12.85546875" customWidth="1"/>
    <col min="8" max="10" width="11.5703125" bestFit="1" customWidth="1"/>
  </cols>
  <sheetData>
    <row r="1" spans="1:10" ht="15.75" customHeight="1" x14ac:dyDescent="0.25">
      <c r="A1" s="164" t="str">
        <f>"Ergebnisse aus GEMIS "&amp;Einführung!F3</f>
        <v>Ergebnisse aus GEMIS Version 5.0</v>
      </c>
      <c r="B1" s="2"/>
      <c r="C1" s="4" t="s">
        <v>257</v>
      </c>
      <c r="D1" s="2"/>
      <c r="E1" s="2"/>
      <c r="F1" s="2"/>
      <c r="G1" s="2"/>
    </row>
    <row r="2" spans="1:10" x14ac:dyDescent="0.2">
      <c r="A2" s="1"/>
      <c r="B2" s="2"/>
      <c r="C2" s="2"/>
      <c r="D2" s="2"/>
      <c r="E2" s="2"/>
      <c r="F2" s="2"/>
      <c r="G2" s="2"/>
    </row>
    <row r="3" spans="1:10" x14ac:dyDescent="0.2">
      <c r="A3" s="5" t="s">
        <v>31</v>
      </c>
      <c r="B3" s="232" t="s">
        <v>295</v>
      </c>
      <c r="C3" s="233"/>
      <c r="D3" s="233"/>
      <c r="E3" s="233"/>
      <c r="F3" s="233"/>
      <c r="G3" s="234"/>
    </row>
    <row r="4" spans="1:10" ht="45.75" customHeight="1" x14ac:dyDescent="0.2">
      <c r="A4" s="21" t="s">
        <v>32</v>
      </c>
      <c r="B4" s="250" t="s">
        <v>312</v>
      </c>
      <c r="C4" s="215"/>
      <c r="D4" s="215"/>
      <c r="E4" s="215"/>
      <c r="F4" s="215"/>
      <c r="G4" s="216"/>
    </row>
    <row r="5" spans="1:10" x14ac:dyDescent="0.2">
      <c r="A5" s="186" t="s">
        <v>33</v>
      </c>
      <c r="B5" s="202" t="s">
        <v>34</v>
      </c>
      <c r="C5" s="203"/>
      <c r="D5" s="203"/>
      <c r="E5" s="203"/>
      <c r="F5" s="203"/>
      <c r="G5" s="204"/>
      <c r="I5" t="s">
        <v>65</v>
      </c>
    </row>
    <row r="6" spans="1:10" ht="17.25" customHeight="1" x14ac:dyDescent="0.25">
      <c r="A6" s="18"/>
      <c r="B6" s="205" t="s">
        <v>300</v>
      </c>
      <c r="C6" s="206"/>
      <c r="D6" s="206"/>
      <c r="E6" s="206"/>
      <c r="F6" s="206"/>
      <c r="G6" s="207"/>
      <c r="H6" s="3"/>
      <c r="I6" t="s">
        <v>67</v>
      </c>
      <c r="J6" s="6"/>
    </row>
    <row r="7" spans="1:10" ht="13.5" thickBot="1" x14ac:dyDescent="0.25">
      <c r="A7" s="2"/>
      <c r="B7" s="1"/>
      <c r="C7" s="2"/>
      <c r="D7" s="2"/>
      <c r="E7" s="2"/>
      <c r="F7" s="2"/>
      <c r="G7" s="2"/>
      <c r="H7" s="3"/>
      <c r="J7" s="3"/>
    </row>
    <row r="8" spans="1:10" ht="13.5" thickBot="1" x14ac:dyDescent="0.25">
      <c r="A8" s="23" t="s">
        <v>35</v>
      </c>
      <c r="B8" s="225" t="s">
        <v>36</v>
      </c>
      <c r="C8" s="225"/>
      <c r="D8" s="225"/>
      <c r="E8" s="225"/>
      <c r="F8" s="225"/>
      <c r="G8" s="225"/>
      <c r="H8" s="23" t="s">
        <v>37</v>
      </c>
    </row>
    <row r="9" spans="1:10" x14ac:dyDescent="0.2">
      <c r="A9" s="173" t="s">
        <v>348</v>
      </c>
      <c r="B9" s="238" t="s">
        <v>296</v>
      </c>
      <c r="C9" s="239"/>
      <c r="D9" s="239"/>
      <c r="E9" s="239"/>
      <c r="F9" s="239"/>
      <c r="G9" s="239"/>
      <c r="H9" s="78">
        <v>2015</v>
      </c>
      <c r="J9" s="3"/>
    </row>
    <row r="10" spans="1:10" ht="15" customHeight="1" x14ac:dyDescent="0.25">
      <c r="A10" s="173" t="s">
        <v>297</v>
      </c>
      <c r="B10" s="238" t="s">
        <v>298</v>
      </c>
      <c r="C10" s="239"/>
      <c r="D10" s="239"/>
      <c r="E10" s="239"/>
      <c r="F10" s="239"/>
      <c r="G10" s="239"/>
      <c r="H10" s="73">
        <v>2015</v>
      </c>
      <c r="J10" s="6"/>
    </row>
    <row r="11" spans="1:10" ht="12.6" customHeight="1" x14ac:dyDescent="0.2">
      <c r="A11" s="173" t="s">
        <v>349</v>
      </c>
      <c r="B11" s="238" t="s">
        <v>299</v>
      </c>
      <c r="C11" s="239"/>
      <c r="D11" s="239"/>
      <c r="E11" s="239"/>
      <c r="F11" s="239"/>
      <c r="G11" s="239"/>
      <c r="H11" s="73">
        <v>2015</v>
      </c>
      <c r="J11" s="3"/>
    </row>
    <row r="12" spans="1:10" ht="12.6" customHeight="1" x14ac:dyDescent="0.2">
      <c r="A12" s="173" t="s">
        <v>350</v>
      </c>
      <c r="B12" s="187" t="s">
        <v>301</v>
      </c>
      <c r="C12" s="185"/>
      <c r="D12" s="185"/>
      <c r="E12" s="185"/>
      <c r="F12" s="185"/>
      <c r="G12" s="185"/>
      <c r="H12" s="73">
        <v>2015</v>
      </c>
    </row>
    <row r="13" spans="1:10" ht="12.6" customHeight="1" x14ac:dyDescent="0.2">
      <c r="A13" s="173" t="s">
        <v>351</v>
      </c>
      <c r="B13" s="238" t="s">
        <v>302</v>
      </c>
      <c r="C13" s="239"/>
      <c r="D13" s="239"/>
      <c r="E13" s="239"/>
      <c r="F13" s="239"/>
      <c r="G13" s="239"/>
      <c r="H13" s="73">
        <v>2015</v>
      </c>
    </row>
    <row r="14" spans="1:10" ht="12.6" customHeight="1" x14ac:dyDescent="0.2">
      <c r="A14" s="173" t="s">
        <v>303</v>
      </c>
      <c r="B14" s="238" t="s">
        <v>304</v>
      </c>
      <c r="C14" s="239"/>
      <c r="D14" s="239"/>
      <c r="E14" s="239"/>
      <c r="F14" s="239"/>
      <c r="G14" s="239"/>
      <c r="H14" s="73">
        <v>2015</v>
      </c>
    </row>
    <row r="15" spans="1:10" ht="12.6" customHeight="1" x14ac:dyDescent="0.2">
      <c r="A15" s="178" t="s">
        <v>305</v>
      </c>
      <c r="B15" s="238" t="s">
        <v>306</v>
      </c>
      <c r="C15" s="239"/>
      <c r="D15" s="239"/>
      <c r="E15" s="239"/>
      <c r="F15" s="239"/>
      <c r="G15" s="239"/>
      <c r="H15" s="73">
        <v>2015</v>
      </c>
      <c r="I15" s="9"/>
    </row>
    <row r="16" spans="1:10" ht="12.6" customHeight="1" x14ac:dyDescent="0.2">
      <c r="A16" s="178" t="s">
        <v>307</v>
      </c>
      <c r="B16" s="238" t="s">
        <v>308</v>
      </c>
      <c r="C16" s="239"/>
      <c r="D16" s="239"/>
      <c r="E16" s="239"/>
      <c r="F16" s="239"/>
      <c r="G16" s="239"/>
      <c r="H16" s="73">
        <v>2015</v>
      </c>
    </row>
    <row r="17" spans="1:12" ht="12.6" customHeight="1" x14ac:dyDescent="0.2">
      <c r="A17" s="178" t="s">
        <v>352</v>
      </c>
      <c r="B17" s="238" t="s">
        <v>309</v>
      </c>
      <c r="C17" s="239"/>
      <c r="D17" s="239"/>
      <c r="E17" s="239"/>
      <c r="F17" s="239"/>
      <c r="G17" s="239"/>
      <c r="H17" s="73">
        <v>2015</v>
      </c>
      <c r="L17" s="9"/>
    </row>
    <row r="18" spans="1:12" ht="12.6" customHeight="1" x14ac:dyDescent="0.2">
      <c r="A18" s="178" t="s">
        <v>310</v>
      </c>
      <c r="B18" s="238" t="s">
        <v>311</v>
      </c>
      <c r="C18" s="239"/>
      <c r="D18" s="239"/>
      <c r="E18" s="239"/>
      <c r="F18" s="239"/>
      <c r="G18" s="239"/>
      <c r="H18" s="73">
        <v>2015</v>
      </c>
      <c r="K18" s="9"/>
    </row>
    <row r="19" spans="1:12" ht="12.6" customHeight="1" x14ac:dyDescent="0.2">
      <c r="A19" s="178" t="s">
        <v>66</v>
      </c>
      <c r="B19" s="238"/>
      <c r="C19" s="239"/>
      <c r="D19" s="239"/>
      <c r="E19" s="239"/>
      <c r="F19" s="239"/>
      <c r="G19" s="239"/>
      <c r="H19" s="73"/>
    </row>
    <row r="20" spans="1:12" ht="12.6" customHeight="1" x14ac:dyDescent="0.2">
      <c r="A20" s="178" t="s">
        <v>66</v>
      </c>
      <c r="B20" s="238"/>
      <c r="C20" s="239"/>
      <c r="D20" s="239"/>
      <c r="E20" s="239"/>
      <c r="F20" s="239"/>
      <c r="G20" s="239"/>
      <c r="H20" s="73"/>
    </row>
    <row r="21" spans="1:12" ht="12.6" customHeight="1" x14ac:dyDescent="0.2">
      <c r="A21" s="178" t="s">
        <v>66</v>
      </c>
      <c r="B21" s="238"/>
      <c r="C21" s="239"/>
      <c r="D21" s="239"/>
      <c r="E21" s="239"/>
      <c r="F21" s="239"/>
      <c r="G21" s="239"/>
      <c r="H21" s="73"/>
    </row>
    <row r="22" spans="1:12" ht="12.6" customHeight="1" x14ac:dyDescent="0.2">
      <c r="A22" s="178" t="s">
        <v>66</v>
      </c>
      <c r="B22" s="238"/>
      <c r="C22" s="239"/>
      <c r="D22" s="239"/>
      <c r="E22" s="239"/>
      <c r="F22" s="239"/>
      <c r="G22" s="239"/>
      <c r="H22" s="73"/>
    </row>
    <row r="23" spans="1:12" ht="12.75" customHeight="1" x14ac:dyDescent="0.2">
      <c r="A23" s="178" t="s">
        <v>66</v>
      </c>
      <c r="B23" s="238"/>
      <c r="C23" s="239"/>
      <c r="D23" s="239"/>
      <c r="E23" s="239"/>
      <c r="F23" s="239"/>
      <c r="G23" s="239"/>
      <c r="H23" s="73"/>
    </row>
    <row r="24" spans="1:12" ht="12.75" customHeight="1" x14ac:dyDescent="0.2">
      <c r="A24" s="178" t="s">
        <v>66</v>
      </c>
      <c r="B24" s="238"/>
      <c r="C24" s="239"/>
      <c r="D24" s="239"/>
      <c r="E24" s="239"/>
      <c r="F24" s="239"/>
      <c r="G24" s="239"/>
      <c r="H24" s="73"/>
    </row>
    <row r="25" spans="1:12" ht="12.75" customHeight="1" x14ac:dyDescent="0.2">
      <c r="A25" s="179" t="s">
        <v>66</v>
      </c>
      <c r="B25" s="238"/>
      <c r="C25" s="239"/>
      <c r="D25" s="239"/>
      <c r="E25" s="239"/>
      <c r="F25" s="239"/>
      <c r="G25" s="239"/>
      <c r="H25" s="73"/>
    </row>
    <row r="26" spans="1:12" ht="12.75" customHeight="1" x14ac:dyDescent="0.2">
      <c r="A26" s="179" t="s">
        <v>66</v>
      </c>
      <c r="B26" s="238"/>
      <c r="C26" s="239"/>
      <c r="D26" s="239"/>
      <c r="E26" s="239"/>
      <c r="F26" s="239"/>
      <c r="G26" s="239"/>
      <c r="H26" s="73"/>
    </row>
    <row r="27" spans="1:12" ht="12.6" customHeight="1" x14ac:dyDescent="0.2">
      <c r="A27" s="179" t="s">
        <v>66</v>
      </c>
      <c r="B27" s="238"/>
      <c r="C27" s="239"/>
      <c r="D27" s="239"/>
      <c r="E27" s="239"/>
      <c r="F27" s="239"/>
      <c r="G27" s="239"/>
      <c r="H27" s="73"/>
    </row>
    <row r="28" spans="1:12" ht="12.95" customHeight="1" thickBot="1" x14ac:dyDescent="0.25">
      <c r="A28" s="180" t="s">
        <v>66</v>
      </c>
      <c r="B28" s="238"/>
      <c r="C28" s="239"/>
      <c r="D28" s="239"/>
      <c r="E28" s="239"/>
      <c r="F28" s="239"/>
      <c r="G28" s="239"/>
      <c r="H28" s="26"/>
    </row>
    <row r="29" spans="1:12" ht="13.5" thickBot="1" x14ac:dyDescent="0.25">
      <c r="B29" s="217"/>
      <c r="C29" s="217"/>
      <c r="D29" s="217"/>
      <c r="E29" s="217"/>
      <c r="F29" s="217"/>
      <c r="G29" s="217"/>
    </row>
    <row r="30" spans="1:12" ht="14.25" x14ac:dyDescent="0.25">
      <c r="A30" s="44" t="s">
        <v>38</v>
      </c>
      <c r="B30" s="42" t="s">
        <v>39</v>
      </c>
      <c r="C30" s="33"/>
      <c r="D30" s="33"/>
      <c r="E30" s="34"/>
      <c r="G30" s="2"/>
    </row>
    <row r="31" spans="1:12" ht="15" thickBot="1" x14ac:dyDescent="0.3">
      <c r="A31" s="45" t="str">
        <f>"Option ["&amp;I$5&amp;"/"&amp;I$6&amp;"]"</f>
        <v>Option [g/kg]</v>
      </c>
      <c r="B31" s="43" t="s">
        <v>40</v>
      </c>
      <c r="C31" s="35" t="s">
        <v>41</v>
      </c>
      <c r="D31" s="35" t="s">
        <v>42</v>
      </c>
      <c r="E31" s="36" t="s">
        <v>43</v>
      </c>
      <c r="G31" s="2"/>
    </row>
    <row r="32" spans="1:12" ht="14.25" customHeight="1" x14ac:dyDescent="0.2">
      <c r="A32" s="49" t="str">
        <f>+A9</f>
        <v>Aluminium-mix DE primär (inkl. Import)</v>
      </c>
      <c r="B32" s="66">
        <v>77.102279493651807</v>
      </c>
      <c r="C32" s="37">
        <v>55.617602454453525</v>
      </c>
      <c r="D32" s="37">
        <v>25.422145240748865</v>
      </c>
      <c r="E32" s="38">
        <v>35.005777062764729</v>
      </c>
      <c r="F32" s="11"/>
    </row>
    <row r="33" spans="1:7" ht="14.25" customHeight="1" x14ac:dyDescent="0.2">
      <c r="A33" s="46" t="str">
        <f>+A10</f>
        <v>Aluminium-DE primär</v>
      </c>
      <c r="B33" s="67">
        <v>46.766095950368054</v>
      </c>
      <c r="C33" s="10">
        <v>29.554289893718146</v>
      </c>
      <c r="D33" s="10">
        <v>20.389920829047181</v>
      </c>
      <c r="E33" s="39">
        <v>23.697773314571339</v>
      </c>
      <c r="F33" s="11"/>
    </row>
    <row r="34" spans="1:7" x14ac:dyDescent="0.2">
      <c r="A34" s="46" t="str">
        <f>+A11</f>
        <v>Aluminium-DE-sekundär</v>
      </c>
      <c r="B34" s="67">
        <v>3.8432393073080524</v>
      </c>
      <c r="C34" s="10">
        <v>2.0982342011849813</v>
      </c>
      <c r="D34" s="10">
        <v>2.0790565363610516</v>
      </c>
      <c r="E34" s="39">
        <v>1.593127762138238</v>
      </c>
      <c r="F34" s="11"/>
      <c r="G34" s="11"/>
    </row>
    <row r="35" spans="1:7" x14ac:dyDescent="0.2">
      <c r="A35" s="46" t="str">
        <f t="shared" ref="A35:A51" si="0">+A12</f>
        <v>Blei-DE-primär</v>
      </c>
      <c r="B35" s="67">
        <v>7.4046412534616666</v>
      </c>
      <c r="C35" s="10">
        <v>2.6319088308227183</v>
      </c>
      <c r="D35" s="10">
        <v>5.8456612320861456</v>
      </c>
      <c r="E35" s="39">
        <v>0.56768337312213801</v>
      </c>
      <c r="F35" s="11"/>
      <c r="G35" s="11"/>
    </row>
    <row r="36" spans="1:7" x14ac:dyDescent="0.2">
      <c r="A36" s="46" t="str">
        <f t="shared" si="0"/>
        <v>Blei-DE-sekundär</v>
      </c>
      <c r="B36" s="67">
        <v>0.15297481112255931</v>
      </c>
      <c r="C36" s="10">
        <v>1.8428198642448115E-2</v>
      </c>
      <c r="D36" s="10">
        <v>0.17452933490767053</v>
      </c>
      <c r="E36" s="39">
        <v>7.0620055462861583E-3</v>
      </c>
      <c r="F36" s="11"/>
      <c r="G36" s="11"/>
    </row>
    <row r="37" spans="1:7" x14ac:dyDescent="0.2">
      <c r="A37" s="46" t="str">
        <f t="shared" si="0"/>
        <v>Kupfer</v>
      </c>
      <c r="B37" s="67">
        <v>22.658720545660557</v>
      </c>
      <c r="C37" s="10">
        <v>11.149662916049721</v>
      </c>
      <c r="D37" s="10">
        <v>15.593364812417354</v>
      </c>
      <c r="E37" s="39">
        <v>1.8995581390701906</v>
      </c>
      <c r="F37" s="11"/>
      <c r="G37" s="11"/>
    </row>
    <row r="38" spans="1:7" x14ac:dyDescent="0.2">
      <c r="A38" s="46" t="str">
        <f t="shared" si="0"/>
        <v>Stahl-mix</v>
      </c>
      <c r="B38" s="67">
        <v>3.515613947410543</v>
      </c>
      <c r="C38" s="10">
        <v>1.6673675291513967</v>
      </c>
      <c r="D38" s="10">
        <v>2.6281920590850052</v>
      </c>
      <c r="E38" s="39">
        <v>1.4752150471309717</v>
      </c>
      <c r="F38" s="11"/>
      <c r="G38" s="11"/>
    </row>
    <row r="39" spans="1:7" x14ac:dyDescent="0.2">
      <c r="A39" s="46" t="str">
        <f t="shared" si="0"/>
        <v>Stahl-Elektro</v>
      </c>
      <c r="B39" s="67">
        <v>0.97021827221476653</v>
      </c>
      <c r="C39" s="10">
        <v>0.3897096087606774</v>
      </c>
      <c r="D39" s="10">
        <v>0.71273782252120932</v>
      </c>
      <c r="E39" s="39">
        <v>0.23840991466625536</v>
      </c>
      <c r="F39" s="11"/>
      <c r="G39" s="11"/>
    </row>
    <row r="40" spans="1:7" x14ac:dyDescent="0.2">
      <c r="A40" s="46" t="str">
        <f t="shared" si="0"/>
        <v>Stahlblech-verzinkt</v>
      </c>
      <c r="B40" s="67">
        <v>5.6277059287764279</v>
      </c>
      <c r="C40" s="10">
        <v>2.4930337162572949</v>
      </c>
      <c r="D40" s="10">
        <v>4.1031111469803498</v>
      </c>
      <c r="E40" s="39">
        <v>1.8131508787464057</v>
      </c>
      <c r="F40" s="11"/>
      <c r="G40" s="11"/>
    </row>
    <row r="41" spans="1:7" x14ac:dyDescent="0.2">
      <c r="A41" s="46" t="str">
        <f t="shared" si="0"/>
        <v>Zink</v>
      </c>
      <c r="B41" s="67">
        <v>15.212988150910869</v>
      </c>
      <c r="C41" s="10">
        <v>5.4853940356532345</v>
      </c>
      <c r="D41" s="10">
        <v>10.734518670290358</v>
      </c>
      <c r="E41" s="39">
        <v>1.098829022188933</v>
      </c>
      <c r="F41" s="11"/>
      <c r="G41" s="11"/>
    </row>
    <row r="42" spans="1:7" x14ac:dyDescent="0.2">
      <c r="A42" s="46" t="str">
        <f t="shared" si="0"/>
        <v xml:space="preserve"> </v>
      </c>
      <c r="B42" s="67"/>
      <c r="C42" s="10"/>
      <c r="D42" s="10"/>
      <c r="E42" s="39"/>
      <c r="F42" s="11"/>
      <c r="G42" s="11"/>
    </row>
    <row r="43" spans="1:7" x14ac:dyDescent="0.2">
      <c r="A43" s="46" t="str">
        <f t="shared" si="0"/>
        <v xml:space="preserve"> </v>
      </c>
      <c r="B43" s="67"/>
      <c r="C43" s="10"/>
      <c r="D43" s="10"/>
      <c r="E43" s="39"/>
      <c r="F43" s="11"/>
      <c r="G43" s="11"/>
    </row>
    <row r="44" spans="1:7" x14ac:dyDescent="0.2">
      <c r="A44" s="46" t="str">
        <f t="shared" si="0"/>
        <v xml:space="preserve"> </v>
      </c>
      <c r="B44" s="67"/>
      <c r="C44" s="10"/>
      <c r="D44" s="10"/>
      <c r="E44" s="39"/>
      <c r="F44" s="11"/>
      <c r="G44" s="11"/>
    </row>
    <row r="45" spans="1:7" x14ac:dyDescent="0.2">
      <c r="A45" s="46" t="str">
        <f t="shared" si="0"/>
        <v xml:space="preserve"> </v>
      </c>
      <c r="B45" s="67"/>
      <c r="C45" s="10"/>
      <c r="D45" s="10"/>
      <c r="E45" s="39"/>
      <c r="F45" s="11"/>
      <c r="G45" s="11"/>
    </row>
    <row r="46" spans="1:7" x14ac:dyDescent="0.2">
      <c r="A46" s="46" t="str">
        <f t="shared" si="0"/>
        <v xml:space="preserve"> </v>
      </c>
      <c r="B46" s="67"/>
      <c r="C46" s="10"/>
      <c r="D46" s="10"/>
      <c r="E46" s="39"/>
      <c r="F46" s="11"/>
      <c r="G46" s="11"/>
    </row>
    <row r="47" spans="1:7" x14ac:dyDescent="0.2">
      <c r="A47" s="46" t="str">
        <f t="shared" si="0"/>
        <v xml:space="preserve"> </v>
      </c>
      <c r="B47" s="67"/>
      <c r="C47" s="10"/>
      <c r="D47" s="10"/>
      <c r="E47" s="39"/>
      <c r="F47" s="11"/>
      <c r="G47" s="11"/>
    </row>
    <row r="48" spans="1:7" x14ac:dyDescent="0.2">
      <c r="A48" s="46" t="str">
        <f t="shared" si="0"/>
        <v xml:space="preserve"> </v>
      </c>
      <c r="B48" s="67"/>
      <c r="C48" s="10"/>
      <c r="D48" s="10"/>
      <c r="E48" s="39"/>
      <c r="F48" s="11"/>
      <c r="G48" s="11"/>
    </row>
    <row r="49" spans="1:20" x14ac:dyDescent="0.2">
      <c r="A49" s="46" t="str">
        <f t="shared" si="0"/>
        <v xml:space="preserve"> </v>
      </c>
      <c r="B49" s="67"/>
      <c r="C49" s="10"/>
      <c r="D49" s="10"/>
      <c r="E49" s="39"/>
      <c r="F49" s="11"/>
      <c r="G49" s="11"/>
    </row>
    <row r="50" spans="1:20" x14ac:dyDescent="0.2">
      <c r="A50" s="46" t="str">
        <f t="shared" si="0"/>
        <v xml:space="preserve"> </v>
      </c>
      <c r="B50" s="67"/>
      <c r="C50" s="10"/>
      <c r="D50" s="10"/>
      <c r="E50" s="39"/>
      <c r="F50" s="11"/>
      <c r="G50" s="11"/>
    </row>
    <row r="51" spans="1:20" ht="13.5" thickBot="1" x14ac:dyDescent="0.25">
      <c r="A51" s="47" t="str">
        <f t="shared" si="0"/>
        <v xml:space="preserve"> </v>
      </c>
      <c r="B51" s="68"/>
      <c r="C51" s="40"/>
      <c r="D51" s="40"/>
      <c r="E51" s="41"/>
      <c r="F51" s="11"/>
      <c r="G51" s="11"/>
    </row>
    <row r="52" spans="1:20" ht="13.5" thickBot="1" x14ac:dyDescent="0.25">
      <c r="G52" s="11"/>
    </row>
    <row r="53" spans="1:20" ht="14.25" x14ac:dyDescent="0.25">
      <c r="A53" s="48" t="s">
        <v>44</v>
      </c>
      <c r="B53" s="42" t="s">
        <v>45</v>
      </c>
      <c r="C53" s="33"/>
      <c r="D53" s="33"/>
      <c r="E53" s="34"/>
      <c r="F53" s="12"/>
      <c r="G53" s="11"/>
    </row>
    <row r="54" spans="1:20" ht="15" thickBot="1" x14ac:dyDescent="0.3">
      <c r="A54" s="45" t="str">
        <f>"Option ["&amp;I$5&amp;"/"&amp;I$6&amp;"]"</f>
        <v>Option [g/kg]</v>
      </c>
      <c r="B54" s="43" t="s">
        <v>40</v>
      </c>
      <c r="C54" s="35" t="s">
        <v>46</v>
      </c>
      <c r="D54" s="35" t="s">
        <v>47</v>
      </c>
      <c r="E54" s="36" t="s">
        <v>48</v>
      </c>
      <c r="F54" s="12"/>
    </row>
    <row r="55" spans="1:20" ht="14.25" customHeight="1" x14ac:dyDescent="0.2">
      <c r="A55" s="49" t="str">
        <f>+A$9</f>
        <v>Aluminium-mix DE primär (inkl. Import)</v>
      </c>
      <c r="B55" s="50">
        <v>17167.291160689769</v>
      </c>
      <c r="C55" s="51">
        <v>11959.049754199194</v>
      </c>
      <c r="D55" s="37">
        <v>56.021969088013627</v>
      </c>
      <c r="E55" s="38">
        <v>0.42578600650853204</v>
      </c>
      <c r="F55" s="14"/>
      <c r="G55" s="12"/>
    </row>
    <row r="56" spans="1:20" ht="14.25" customHeight="1" x14ac:dyDescent="0.2">
      <c r="A56" s="46" t="str">
        <f>+A10</f>
        <v>Aluminium-DE primär</v>
      </c>
      <c r="B56" s="52">
        <v>13839.098591003154</v>
      </c>
      <c r="C56" s="24">
        <v>11415.818552303399</v>
      </c>
      <c r="D56" s="10">
        <v>10.839592288576441</v>
      </c>
      <c r="E56" s="39">
        <v>0.60505065684228931</v>
      </c>
      <c r="F56" s="14"/>
      <c r="G56" s="12"/>
    </row>
    <row r="57" spans="1:20" x14ac:dyDescent="0.2">
      <c r="A57" s="46" t="str">
        <f t="shared" ref="A57:A74" si="1">+A11</f>
        <v>Aluminium-DE-sekundär</v>
      </c>
      <c r="B57" s="52">
        <v>1683.0630963716783</v>
      </c>
      <c r="C57" s="24">
        <v>1480.1835384980413</v>
      </c>
      <c r="D57" s="10">
        <v>1.8909214511728278</v>
      </c>
      <c r="E57" s="39">
        <v>6.7834407054443949E-2</v>
      </c>
      <c r="F57" s="14"/>
      <c r="G57" s="14"/>
      <c r="S57" s="11"/>
      <c r="T57" s="11"/>
    </row>
    <row r="58" spans="1:20" x14ac:dyDescent="0.2">
      <c r="A58" s="46" t="str">
        <f t="shared" si="1"/>
        <v>Blei-DE-primär</v>
      </c>
      <c r="B58" s="52">
        <v>2070.4014362623111</v>
      </c>
      <c r="C58" s="24">
        <v>1860.4205245446408</v>
      </c>
      <c r="D58" s="10">
        <v>3.0573548508401185</v>
      </c>
      <c r="E58" s="39">
        <v>0.44399784751772764</v>
      </c>
      <c r="F58" s="14"/>
      <c r="G58" s="14"/>
      <c r="S58" s="11"/>
      <c r="T58" s="11"/>
    </row>
    <row r="59" spans="1:20" x14ac:dyDescent="0.2">
      <c r="A59" s="46" t="str">
        <f t="shared" si="1"/>
        <v>Blei-DE-sekundär</v>
      </c>
      <c r="B59" s="52">
        <v>95.413117389175767</v>
      </c>
      <c r="C59" s="24">
        <v>90.102090649323529</v>
      </c>
      <c r="D59" s="10">
        <v>0.13746982201011154</v>
      </c>
      <c r="E59" s="39">
        <v>3.7686848204560365E-3</v>
      </c>
      <c r="F59" s="14"/>
      <c r="G59" s="14"/>
      <c r="S59" s="11"/>
      <c r="T59" s="11"/>
    </row>
    <row r="60" spans="1:20" x14ac:dyDescent="0.2">
      <c r="A60" s="46" t="str">
        <f t="shared" si="1"/>
        <v>Kupfer</v>
      </c>
      <c r="B60" s="52">
        <v>3523.5980367446473</v>
      </c>
      <c r="C60" s="24">
        <v>3237.5039794464014</v>
      </c>
      <c r="D60" s="10">
        <v>7.8253366972746221</v>
      </c>
      <c r="E60" s="39">
        <v>0.18698946887662993</v>
      </c>
      <c r="F60" s="14"/>
      <c r="G60" s="14"/>
      <c r="S60" s="11"/>
      <c r="T60" s="11"/>
    </row>
    <row r="61" spans="1:20" x14ac:dyDescent="0.2">
      <c r="A61" s="46" t="str">
        <f t="shared" si="1"/>
        <v>Stahl-mix</v>
      </c>
      <c r="B61" s="52">
        <v>1300.2407586107145</v>
      </c>
      <c r="C61" s="24">
        <v>1146.2566690141903</v>
      </c>
      <c r="D61" s="10">
        <v>5.014421961537213</v>
      </c>
      <c r="E61" s="39">
        <v>1.3161604217143297E-2</v>
      </c>
      <c r="F61" s="14"/>
      <c r="G61" s="14"/>
      <c r="S61" s="11"/>
      <c r="T61" s="11"/>
    </row>
    <row r="62" spans="1:20" x14ac:dyDescent="0.2">
      <c r="A62" s="46" t="str">
        <f t="shared" si="1"/>
        <v>Stahl-Elektro</v>
      </c>
      <c r="B62" s="52">
        <v>510.51522432970097</v>
      </c>
      <c r="C62" s="24">
        <v>472.72836146898004</v>
      </c>
      <c r="D62" s="10">
        <v>1.1012732003238839</v>
      </c>
      <c r="E62" s="39">
        <v>1.7593104311236767E-2</v>
      </c>
      <c r="F62" s="14"/>
      <c r="G62" s="14"/>
      <c r="S62" s="11"/>
      <c r="T62" s="11"/>
    </row>
    <row r="63" spans="1:20" x14ac:dyDescent="0.2">
      <c r="A63" s="46" t="str">
        <f t="shared" si="1"/>
        <v>Stahlblech-verzinkt</v>
      </c>
      <c r="B63" s="52">
        <v>2284.4899149927151</v>
      </c>
      <c r="C63" s="24">
        <v>2043.1129620170557</v>
      </c>
      <c r="D63" s="10">
        <v>6.8020152673759533</v>
      </c>
      <c r="E63" s="39">
        <v>0.13994893026522523</v>
      </c>
      <c r="F63" s="14"/>
      <c r="G63" s="14"/>
      <c r="S63" s="11"/>
      <c r="T63" s="11"/>
    </row>
    <row r="64" spans="1:20" x14ac:dyDescent="0.2">
      <c r="A64" s="46" t="str">
        <f t="shared" si="1"/>
        <v>Zink</v>
      </c>
      <c r="B64" s="52">
        <v>5176.5951175039363</v>
      </c>
      <c r="C64" s="24">
        <v>4635.3622704222335</v>
      </c>
      <c r="D64" s="10">
        <v>7.2875166835018295</v>
      </c>
      <c r="E64" s="39">
        <v>1.2124707823941259</v>
      </c>
      <c r="F64" s="14"/>
      <c r="G64" s="14"/>
      <c r="S64" s="11"/>
      <c r="T64" s="11"/>
    </row>
    <row r="65" spans="1:20" x14ac:dyDescent="0.2">
      <c r="A65" s="46" t="str">
        <f t="shared" si="1"/>
        <v xml:space="preserve"> </v>
      </c>
      <c r="B65" s="52"/>
      <c r="C65" s="24"/>
      <c r="D65" s="10"/>
      <c r="E65" s="39"/>
      <c r="F65" s="14"/>
      <c r="G65" s="14"/>
      <c r="S65" s="11"/>
      <c r="T65" s="11"/>
    </row>
    <row r="66" spans="1:20" x14ac:dyDescent="0.2">
      <c r="A66" s="46" t="str">
        <f t="shared" si="1"/>
        <v xml:space="preserve"> </v>
      </c>
      <c r="B66" s="52"/>
      <c r="C66" s="24"/>
      <c r="D66" s="10"/>
      <c r="E66" s="39"/>
      <c r="F66" s="14"/>
      <c r="G66" s="14"/>
      <c r="S66" s="11"/>
      <c r="T66" s="11"/>
    </row>
    <row r="67" spans="1:20" x14ac:dyDescent="0.2">
      <c r="A67" s="46" t="str">
        <f t="shared" si="1"/>
        <v xml:space="preserve"> </v>
      </c>
      <c r="B67" s="52"/>
      <c r="C67" s="24"/>
      <c r="D67" s="10"/>
      <c r="E67" s="39"/>
      <c r="F67" s="14"/>
      <c r="G67" s="14"/>
      <c r="S67" s="11"/>
      <c r="T67" s="11"/>
    </row>
    <row r="68" spans="1:20" x14ac:dyDescent="0.2">
      <c r="A68" s="46" t="str">
        <f t="shared" si="1"/>
        <v xml:space="preserve"> </v>
      </c>
      <c r="B68" s="52"/>
      <c r="C68" s="24"/>
      <c r="D68" s="10"/>
      <c r="E68" s="39"/>
      <c r="F68" s="14"/>
      <c r="G68" s="14"/>
      <c r="S68" s="11"/>
      <c r="T68" s="11"/>
    </row>
    <row r="69" spans="1:20" x14ac:dyDescent="0.2">
      <c r="A69" s="46" t="str">
        <f t="shared" si="1"/>
        <v xml:space="preserve"> </v>
      </c>
      <c r="B69" s="52"/>
      <c r="C69" s="24"/>
      <c r="D69" s="10"/>
      <c r="E69" s="39"/>
      <c r="F69" s="14"/>
      <c r="G69" s="14"/>
      <c r="S69" s="11"/>
      <c r="T69" s="11"/>
    </row>
    <row r="70" spans="1:20" x14ac:dyDescent="0.2">
      <c r="A70" s="46" t="str">
        <f t="shared" si="1"/>
        <v xml:space="preserve"> </v>
      </c>
      <c r="B70" s="52"/>
      <c r="C70" s="24"/>
      <c r="D70" s="10"/>
      <c r="E70" s="39"/>
      <c r="F70" s="14"/>
      <c r="G70" s="14"/>
      <c r="S70" s="11"/>
      <c r="T70" s="11"/>
    </row>
    <row r="71" spans="1:20" x14ac:dyDescent="0.2">
      <c r="A71" s="46" t="str">
        <f t="shared" si="1"/>
        <v xml:space="preserve"> </v>
      </c>
      <c r="B71" s="52"/>
      <c r="C71" s="24"/>
      <c r="D71" s="10"/>
      <c r="E71" s="39"/>
      <c r="F71" s="14"/>
      <c r="G71" s="14"/>
      <c r="S71" s="11"/>
      <c r="T71" s="11"/>
    </row>
    <row r="72" spans="1:20" x14ac:dyDescent="0.2">
      <c r="A72" s="46" t="str">
        <f t="shared" si="1"/>
        <v xml:space="preserve"> </v>
      </c>
      <c r="B72" s="52"/>
      <c r="C72" s="24"/>
      <c r="D72" s="10"/>
      <c r="E72" s="39"/>
      <c r="F72" s="14"/>
      <c r="G72" s="14"/>
      <c r="S72" s="11"/>
      <c r="T72" s="11"/>
    </row>
    <row r="73" spans="1:20" x14ac:dyDescent="0.2">
      <c r="A73" s="46" t="str">
        <f t="shared" si="1"/>
        <v xml:space="preserve"> </v>
      </c>
      <c r="B73" s="52"/>
      <c r="C73" s="24"/>
      <c r="D73" s="10"/>
      <c r="E73" s="39"/>
      <c r="G73" s="14"/>
      <c r="S73" s="11"/>
      <c r="T73" s="11"/>
    </row>
    <row r="74" spans="1:20" ht="13.5" thickBot="1" x14ac:dyDescent="0.25">
      <c r="A74" s="47" t="str">
        <f t="shared" si="1"/>
        <v xml:space="preserve"> </v>
      </c>
      <c r="B74" s="53"/>
      <c r="C74" s="54"/>
      <c r="D74" s="40"/>
      <c r="E74" s="41"/>
      <c r="F74" s="15"/>
      <c r="G74" s="14"/>
      <c r="S74" s="11"/>
      <c r="T74" s="11"/>
    </row>
    <row r="75" spans="1:20" ht="13.5" thickBot="1" x14ac:dyDescent="0.25">
      <c r="G75" s="14"/>
      <c r="S75" s="11"/>
      <c r="T75" s="11"/>
    </row>
    <row r="76" spans="1:20" x14ac:dyDescent="0.2">
      <c r="A76" s="55" t="s">
        <v>49</v>
      </c>
      <c r="B76" s="42"/>
      <c r="C76" s="33" t="s">
        <v>50</v>
      </c>
      <c r="D76" s="34" t="s">
        <v>51</v>
      </c>
      <c r="G76" s="14"/>
      <c r="S76" s="11"/>
      <c r="T76" s="11"/>
    </row>
    <row r="77" spans="1:20" ht="15" thickBot="1" x14ac:dyDescent="0.3">
      <c r="A77" s="45" t="s">
        <v>68</v>
      </c>
      <c r="B77" s="43" t="s">
        <v>52</v>
      </c>
      <c r="C77" s="35" t="s">
        <v>53</v>
      </c>
      <c r="D77" s="36" t="s">
        <v>53</v>
      </c>
    </row>
    <row r="78" spans="1:20" x14ac:dyDescent="0.2">
      <c r="A78" s="49" t="str">
        <f>+A9</f>
        <v>Aluminium-mix DE primär (inkl. Import)</v>
      </c>
      <c r="B78" s="56">
        <v>1.6767813562497364E-4</v>
      </c>
      <c r="C78" s="57">
        <v>1.3763156802029249E-4</v>
      </c>
      <c r="D78" s="38">
        <v>3.0046567604681149E-5</v>
      </c>
    </row>
    <row r="79" spans="1:20" ht="14.25" customHeight="1" x14ac:dyDescent="0.2">
      <c r="A79" s="46" t="str">
        <f t="shared" ref="A79:A97" si="2">+A10</f>
        <v>Aluminium-DE primär</v>
      </c>
      <c r="B79" s="58">
        <v>1.660174780420625E-4</v>
      </c>
      <c r="C79" s="13">
        <v>1.3519733798096392E-4</v>
      </c>
      <c r="D79" s="39">
        <v>3.0820140061098563E-5</v>
      </c>
    </row>
    <row r="80" spans="1:20" x14ac:dyDescent="0.2">
      <c r="A80" s="46" t="str">
        <f t="shared" si="2"/>
        <v>Aluminium-DE-sekundär</v>
      </c>
      <c r="B80" s="58">
        <v>2.3930140123970942E-5</v>
      </c>
      <c r="C80" s="13">
        <v>2.0931396651987338E-5</v>
      </c>
      <c r="D80" s="39">
        <v>2.9987434719836047E-6</v>
      </c>
    </row>
    <row r="81" spans="1:4" x14ac:dyDescent="0.2">
      <c r="A81" s="46" t="str">
        <f t="shared" si="2"/>
        <v>Blei-DE-primär</v>
      </c>
      <c r="B81" s="58">
        <v>2.6926522877235842E-5</v>
      </c>
      <c r="C81" s="13">
        <v>2.483665331998404E-5</v>
      </c>
      <c r="D81" s="39">
        <v>2.0898695572518027E-6</v>
      </c>
    </row>
    <row r="82" spans="1:4" x14ac:dyDescent="0.2">
      <c r="A82" s="46" t="str">
        <f t="shared" si="2"/>
        <v>Blei-DE-sekundär</v>
      </c>
      <c r="B82" s="58">
        <v>1.5606013472882399E-6</v>
      </c>
      <c r="C82" s="13">
        <v>1.4872320941643387E-6</v>
      </c>
      <c r="D82" s="39">
        <v>7.3369253123901112E-8</v>
      </c>
    </row>
    <row r="83" spans="1:4" x14ac:dyDescent="0.2">
      <c r="A83" s="46" t="str">
        <f t="shared" si="2"/>
        <v>Kupfer</v>
      </c>
      <c r="B83" s="58">
        <v>4.2054892435412714E-5</v>
      </c>
      <c r="C83" s="13">
        <v>3.795682222202331E-5</v>
      </c>
      <c r="D83" s="39">
        <v>4.0980702133894048E-6</v>
      </c>
    </row>
    <row r="84" spans="1:4" x14ac:dyDescent="0.2">
      <c r="A84" s="46" t="str">
        <f t="shared" si="2"/>
        <v>Stahl-mix</v>
      </c>
      <c r="B84" s="58">
        <v>1.6807765139648604E-5</v>
      </c>
      <c r="C84" s="13">
        <v>1.3977403547737991E-5</v>
      </c>
      <c r="D84" s="39">
        <v>2.8303615919106122E-6</v>
      </c>
    </row>
    <row r="85" spans="1:4" x14ac:dyDescent="0.2">
      <c r="A85" s="46" t="str">
        <f t="shared" si="2"/>
        <v>Stahl-Elektro</v>
      </c>
      <c r="B85" s="58">
        <v>6.8280052341218447E-6</v>
      </c>
      <c r="C85" s="13">
        <v>5.5371039205585985E-6</v>
      </c>
      <c r="D85" s="39">
        <v>1.2909013135632458E-6</v>
      </c>
    </row>
    <row r="86" spans="1:4" x14ac:dyDescent="0.2">
      <c r="A86" s="46" t="str">
        <f t="shared" si="2"/>
        <v>Stahlblech-verzinkt</v>
      </c>
      <c r="B86" s="58">
        <v>3.0566421513827272E-5</v>
      </c>
      <c r="C86" s="13">
        <v>2.6041180815871323E-5</v>
      </c>
      <c r="D86" s="39">
        <v>4.5252406979559512E-6</v>
      </c>
    </row>
    <row r="87" spans="1:4" x14ac:dyDescent="0.2">
      <c r="A87" s="46" t="str">
        <f t="shared" si="2"/>
        <v>Zink</v>
      </c>
      <c r="B87" s="58">
        <v>6.6456114932573321E-5</v>
      </c>
      <c r="C87" s="13">
        <v>5.7249164951490543E-5</v>
      </c>
      <c r="D87" s="39">
        <v>9.2069499810827829E-6</v>
      </c>
    </row>
    <row r="88" spans="1:4" x14ac:dyDescent="0.2">
      <c r="A88" s="46" t="str">
        <f t="shared" si="2"/>
        <v xml:space="preserve"> </v>
      </c>
      <c r="B88" s="58"/>
      <c r="C88" s="13"/>
      <c r="D88" s="39"/>
    </row>
    <row r="89" spans="1:4" x14ac:dyDescent="0.2">
      <c r="A89" s="46" t="str">
        <f t="shared" si="2"/>
        <v xml:space="preserve"> </v>
      </c>
      <c r="B89" s="58"/>
      <c r="C89" s="13"/>
      <c r="D89" s="39"/>
    </row>
    <row r="90" spans="1:4" x14ac:dyDescent="0.2">
      <c r="A90" s="46" t="str">
        <f t="shared" si="2"/>
        <v xml:space="preserve"> </v>
      </c>
      <c r="B90" s="58"/>
      <c r="C90" s="13"/>
      <c r="D90" s="39"/>
    </row>
    <row r="91" spans="1:4" x14ac:dyDescent="0.2">
      <c r="A91" s="46" t="str">
        <f t="shared" si="2"/>
        <v xml:space="preserve"> </v>
      </c>
      <c r="B91" s="58"/>
      <c r="C91" s="13"/>
      <c r="D91" s="39"/>
    </row>
    <row r="92" spans="1:4" x14ac:dyDescent="0.2">
      <c r="A92" s="46" t="str">
        <f t="shared" si="2"/>
        <v xml:space="preserve"> </v>
      </c>
      <c r="B92" s="58"/>
      <c r="C92" s="13"/>
      <c r="D92" s="39"/>
    </row>
    <row r="93" spans="1:4" x14ac:dyDescent="0.2">
      <c r="A93" s="46" t="str">
        <f t="shared" si="2"/>
        <v xml:space="preserve"> </v>
      </c>
      <c r="B93" s="58"/>
      <c r="C93" s="13"/>
      <c r="D93" s="39"/>
    </row>
    <row r="94" spans="1:4" x14ac:dyDescent="0.2">
      <c r="A94" s="46" t="str">
        <f t="shared" si="2"/>
        <v xml:space="preserve"> </v>
      </c>
      <c r="B94" s="58"/>
      <c r="C94" s="13"/>
      <c r="D94" s="39"/>
    </row>
    <row r="95" spans="1:4" x14ac:dyDescent="0.2">
      <c r="A95" s="46" t="str">
        <f t="shared" si="2"/>
        <v xml:space="preserve"> </v>
      </c>
      <c r="B95" s="58"/>
      <c r="C95" s="13"/>
      <c r="D95" s="39"/>
    </row>
    <row r="96" spans="1:4" x14ac:dyDescent="0.2">
      <c r="A96" s="46" t="str">
        <f t="shared" si="2"/>
        <v xml:space="preserve"> </v>
      </c>
      <c r="B96" s="58"/>
      <c r="C96" s="13"/>
      <c r="D96" s="39"/>
    </row>
    <row r="97" spans="1:9" ht="13.5" thickBot="1" x14ac:dyDescent="0.25">
      <c r="A97" s="47" t="str">
        <f t="shared" si="2"/>
        <v xml:space="preserve"> </v>
      </c>
      <c r="B97" s="59"/>
      <c r="C97" s="60"/>
      <c r="D97" s="41"/>
    </row>
    <row r="98" spans="1:9" ht="13.5" thickBot="1" x14ac:dyDescent="0.25"/>
    <row r="99" spans="1:9" x14ac:dyDescent="0.2">
      <c r="A99" s="63" t="s">
        <v>54</v>
      </c>
      <c r="B99" s="61"/>
    </row>
    <row r="100" spans="1:9" ht="13.5" thickBot="1" x14ac:dyDescent="0.25">
      <c r="A100" s="45" t="s">
        <v>55</v>
      </c>
      <c r="B100" s="62" t="s">
        <v>69</v>
      </c>
      <c r="D100" s="14"/>
      <c r="E100" s="14"/>
      <c r="F100" s="14"/>
    </row>
    <row r="101" spans="1:9" x14ac:dyDescent="0.2">
      <c r="A101" s="49" t="str">
        <f>+A9</f>
        <v>Aluminium-mix DE primär (inkl. Import)</v>
      </c>
      <c r="B101" s="74">
        <v>0.14269657153481358</v>
      </c>
    </row>
    <row r="102" spans="1:9" ht="14.25" customHeight="1" x14ac:dyDescent="0.2">
      <c r="A102" s="46" t="str">
        <f t="shared" ref="A102:A120" si="3">+A10</f>
        <v>Aluminium-DE primär</v>
      </c>
      <c r="B102" s="75">
        <v>0.41420899119388743</v>
      </c>
      <c r="G102" s="14"/>
      <c r="H102" s="14"/>
      <c r="I102" s="14"/>
    </row>
    <row r="103" spans="1:9" x14ac:dyDescent="0.2">
      <c r="A103" s="46" t="str">
        <f t="shared" si="3"/>
        <v>Aluminium-DE-sekundär</v>
      </c>
      <c r="B103" s="75">
        <v>4.2223286789717242E-2</v>
      </c>
    </row>
    <row r="104" spans="1:9" x14ac:dyDescent="0.2">
      <c r="A104" s="46" t="str">
        <f t="shared" si="3"/>
        <v>Blei-DE-primär</v>
      </c>
      <c r="B104" s="75">
        <v>3.5009619239829509E-2</v>
      </c>
    </row>
    <row r="105" spans="1:9" x14ac:dyDescent="0.2">
      <c r="A105" s="46" t="str">
        <f t="shared" si="3"/>
        <v>Blei-DE-sekundär</v>
      </c>
      <c r="B105" s="75">
        <v>2.9867449927174355E-3</v>
      </c>
    </row>
    <row r="106" spans="1:9" x14ac:dyDescent="0.2">
      <c r="A106" s="46" t="str">
        <f t="shared" si="3"/>
        <v>Kupfer</v>
      </c>
      <c r="B106" s="75">
        <v>3.7624208329799888E-2</v>
      </c>
    </row>
    <row r="107" spans="1:9" x14ac:dyDescent="0.2">
      <c r="A107" s="46" t="str">
        <f t="shared" si="3"/>
        <v>Stahl-mix</v>
      </c>
      <c r="B107" s="75">
        <v>2.4628455375225438E-3</v>
      </c>
    </row>
    <row r="108" spans="1:9" x14ac:dyDescent="0.2">
      <c r="A108" s="46" t="str">
        <f t="shared" si="3"/>
        <v>Stahl-Elektro</v>
      </c>
      <c r="B108" s="75">
        <v>1.1851253954974064E-2</v>
      </c>
    </row>
    <row r="109" spans="1:9" x14ac:dyDescent="0.2">
      <c r="A109" s="46" t="str">
        <f t="shared" si="3"/>
        <v>Stahlblech-verzinkt</v>
      </c>
      <c r="B109" s="75">
        <v>2.2919878945072109E-2</v>
      </c>
    </row>
    <row r="110" spans="1:9" x14ac:dyDescent="0.2">
      <c r="A110" s="46" t="str">
        <f t="shared" si="3"/>
        <v>Zink</v>
      </c>
      <c r="B110" s="75">
        <v>0.12209143900455269</v>
      </c>
    </row>
    <row r="111" spans="1:9" x14ac:dyDescent="0.2">
      <c r="A111" s="46" t="str">
        <f t="shared" si="3"/>
        <v xml:space="preserve"> </v>
      </c>
      <c r="B111" s="75"/>
    </row>
    <row r="112" spans="1:9" x14ac:dyDescent="0.2">
      <c r="A112" s="46" t="str">
        <f t="shared" si="3"/>
        <v xml:space="preserve"> </v>
      </c>
      <c r="B112" s="75"/>
    </row>
    <row r="113" spans="1:2" x14ac:dyDescent="0.2">
      <c r="A113" s="46" t="str">
        <f t="shared" si="3"/>
        <v xml:space="preserve"> </v>
      </c>
      <c r="B113" s="75"/>
    </row>
    <row r="114" spans="1:2" x14ac:dyDescent="0.2">
      <c r="A114" s="46" t="str">
        <f t="shared" si="3"/>
        <v xml:space="preserve"> </v>
      </c>
      <c r="B114" s="75"/>
    </row>
    <row r="115" spans="1:2" x14ac:dyDescent="0.2">
      <c r="A115" s="46" t="str">
        <f t="shared" si="3"/>
        <v xml:space="preserve"> </v>
      </c>
      <c r="B115" s="75"/>
    </row>
    <row r="116" spans="1:2" x14ac:dyDescent="0.2">
      <c r="A116" s="46" t="str">
        <f t="shared" si="3"/>
        <v xml:space="preserve"> </v>
      </c>
      <c r="B116" s="75"/>
    </row>
    <row r="117" spans="1:2" x14ac:dyDescent="0.2">
      <c r="A117" s="46" t="str">
        <f t="shared" si="3"/>
        <v xml:space="preserve"> </v>
      </c>
      <c r="B117" s="75"/>
    </row>
    <row r="118" spans="1:2" x14ac:dyDescent="0.2">
      <c r="A118" s="46" t="str">
        <f t="shared" si="3"/>
        <v xml:space="preserve"> </v>
      </c>
      <c r="B118" s="75"/>
    </row>
    <row r="119" spans="1:2" x14ac:dyDescent="0.2">
      <c r="A119" s="46" t="str">
        <f t="shared" si="3"/>
        <v xml:space="preserve"> </v>
      </c>
      <c r="B119" s="75"/>
    </row>
    <row r="120" spans="1:2" ht="13.5" thickBot="1" x14ac:dyDescent="0.25">
      <c r="A120" s="47" t="str">
        <f t="shared" si="3"/>
        <v xml:space="preserve"> </v>
      </c>
      <c r="B120" s="76"/>
    </row>
    <row r="128" spans="1:2" ht="17.25" x14ac:dyDescent="0.25">
      <c r="A128" s="6"/>
    </row>
    <row r="129" spans="1:1" ht="17.25" x14ac:dyDescent="0.25">
      <c r="A129" s="6"/>
    </row>
    <row r="130" spans="1:1" ht="17.25" x14ac:dyDescent="0.25">
      <c r="A130" s="6"/>
    </row>
    <row r="131" spans="1:1" ht="17.25" x14ac:dyDescent="0.25">
      <c r="A131" s="6"/>
    </row>
  </sheetData>
  <mergeCells count="25">
    <mergeCell ref="B9:G9"/>
    <mergeCell ref="B3:G3"/>
    <mergeCell ref="B4:G4"/>
    <mergeCell ref="B5:G5"/>
    <mergeCell ref="B6:G6"/>
    <mergeCell ref="B8:G8"/>
    <mergeCell ref="B21:G21"/>
    <mergeCell ref="B10:G10"/>
    <mergeCell ref="B11:G11"/>
    <mergeCell ref="B13:G13"/>
    <mergeCell ref="B14:G14"/>
    <mergeCell ref="B15:G15"/>
    <mergeCell ref="B16:G16"/>
    <mergeCell ref="B17:G17"/>
    <mergeCell ref="B18:G18"/>
    <mergeCell ref="B19:G19"/>
    <mergeCell ref="B20:G20"/>
    <mergeCell ref="B28:G28"/>
    <mergeCell ref="B29:G29"/>
    <mergeCell ref="B22:G22"/>
    <mergeCell ref="B23:G23"/>
    <mergeCell ref="B24:G24"/>
    <mergeCell ref="B25:G25"/>
    <mergeCell ref="B26:G26"/>
    <mergeCell ref="B27:G27"/>
  </mergeCell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indexed="42"/>
  </sheetPr>
  <dimension ref="A1:J26"/>
  <sheetViews>
    <sheetView workbookViewId="0"/>
  </sheetViews>
  <sheetFormatPr baseColWidth="10" defaultColWidth="11.42578125" defaultRowHeight="12.75" x14ac:dyDescent="0.2"/>
  <cols>
    <col min="1" max="1" width="16.85546875" style="128" customWidth="1"/>
    <col min="2" max="2" width="22.42578125" style="128" customWidth="1"/>
    <col min="3" max="3" width="5.140625" style="128" customWidth="1"/>
    <col min="4" max="4" width="14.42578125" style="128" customWidth="1"/>
    <col min="5" max="5" width="17.42578125" style="128" customWidth="1"/>
    <col min="6" max="6" width="11.42578125" style="128"/>
    <col min="7" max="7" width="16.140625" style="128" customWidth="1"/>
    <col min="8" max="8" width="37" style="128" customWidth="1"/>
    <col min="9" max="16384" width="11.42578125" style="128"/>
  </cols>
  <sheetData>
    <row r="1" spans="1:9" ht="15.75" customHeight="1" x14ac:dyDescent="0.3">
      <c r="A1" s="160" t="s">
        <v>225</v>
      </c>
      <c r="B1" s="160" t="str">
        <f>"GEMIS " &amp;Einführung!F3</f>
        <v>GEMIS Version 5.0</v>
      </c>
      <c r="D1" s="162" t="str">
        <f>+Einführung!H3</f>
        <v>Datenstand:</v>
      </c>
      <c r="E1" s="163">
        <f>+Einführung!I3</f>
        <v>44399</v>
      </c>
    </row>
    <row r="2" spans="1:9" ht="15.75" customHeight="1" x14ac:dyDescent="0.3">
      <c r="A2" s="133"/>
      <c r="B2" s="152"/>
      <c r="D2" s="158"/>
      <c r="E2" s="159"/>
    </row>
    <row r="3" spans="1:9" ht="15.75" x14ac:dyDescent="0.25">
      <c r="A3" s="134" t="s">
        <v>201</v>
      </c>
      <c r="B3" s="135"/>
      <c r="C3" s="135"/>
      <c r="D3" s="136"/>
      <c r="E3" s="136"/>
      <c r="F3" s="136"/>
      <c r="G3" s="136"/>
      <c r="H3" s="136"/>
      <c r="I3" s="136"/>
    </row>
    <row r="4" spans="1:9" ht="15.75" x14ac:dyDescent="0.25">
      <c r="A4" s="134"/>
      <c r="B4" s="135"/>
      <c r="C4" s="135"/>
      <c r="D4" s="136"/>
      <c r="E4" s="136"/>
      <c r="F4" s="136"/>
      <c r="G4" s="136"/>
      <c r="H4" s="136"/>
      <c r="I4" s="136"/>
    </row>
    <row r="5" spans="1:9" ht="15.75" x14ac:dyDescent="0.25">
      <c r="A5" s="194" t="s">
        <v>116</v>
      </c>
      <c r="B5" s="194"/>
      <c r="C5" s="194"/>
      <c r="D5" s="136"/>
      <c r="E5" s="136"/>
      <c r="F5" s="136"/>
      <c r="G5" s="136"/>
      <c r="H5" s="136"/>
      <c r="I5" s="136"/>
    </row>
    <row r="6" spans="1:9" ht="15.75" x14ac:dyDescent="0.25">
      <c r="A6" s="135" t="s">
        <v>78</v>
      </c>
      <c r="B6" s="135"/>
      <c r="C6" s="135"/>
      <c r="D6" s="135"/>
      <c r="E6" s="136"/>
      <c r="F6" s="136"/>
      <c r="G6" s="136"/>
      <c r="H6" s="136"/>
      <c r="I6" s="136"/>
    </row>
    <row r="7" spans="1:9" ht="15.75" x14ac:dyDescent="0.25">
      <c r="A7" s="131" t="s">
        <v>195</v>
      </c>
      <c r="B7" s="135"/>
      <c r="C7" s="135"/>
      <c r="D7" s="136"/>
      <c r="E7" s="136"/>
      <c r="F7" s="136"/>
      <c r="G7" s="136"/>
      <c r="H7" s="136"/>
      <c r="I7" s="136"/>
    </row>
    <row r="8" spans="1:9" ht="15.75" x14ac:dyDescent="0.25">
      <c r="A8" s="135" t="s">
        <v>196</v>
      </c>
      <c r="B8" s="135"/>
      <c r="C8" s="135"/>
      <c r="D8" s="136"/>
      <c r="E8" s="136"/>
      <c r="F8" s="136"/>
      <c r="G8" s="136"/>
      <c r="H8" s="136"/>
      <c r="I8" s="136"/>
    </row>
    <row r="9" spans="1:9" ht="15.75" x14ac:dyDescent="0.25">
      <c r="A9" s="135"/>
      <c r="B9" s="135"/>
      <c r="C9" s="135"/>
      <c r="D9" s="136"/>
      <c r="E9" s="136"/>
      <c r="F9" s="136"/>
      <c r="G9" s="136"/>
      <c r="H9" s="136"/>
      <c r="I9" s="136"/>
    </row>
    <row r="10" spans="1:9" ht="15.75" x14ac:dyDescent="0.25">
      <c r="A10" s="137" t="s">
        <v>197</v>
      </c>
      <c r="B10" s="135"/>
      <c r="C10" s="135"/>
      <c r="D10" s="136"/>
      <c r="E10" s="136"/>
      <c r="F10" s="136"/>
      <c r="G10" s="136"/>
      <c r="H10" s="136"/>
      <c r="I10" s="136"/>
    </row>
    <row r="11" spans="1:9" ht="15.75" x14ac:dyDescent="0.25">
      <c r="A11" s="135" t="s">
        <v>25</v>
      </c>
      <c r="B11" s="135"/>
      <c r="C11" s="135"/>
      <c r="D11" s="136"/>
      <c r="E11" s="136"/>
      <c r="F11" s="136"/>
      <c r="G11" s="136"/>
      <c r="H11" s="136"/>
      <c r="I11" s="136"/>
    </row>
    <row r="12" spans="1:9" ht="15.75" x14ac:dyDescent="0.25">
      <c r="A12" s="135" t="s">
        <v>198</v>
      </c>
      <c r="B12" s="135"/>
      <c r="C12" s="135"/>
      <c r="D12" s="136"/>
      <c r="E12" s="136"/>
      <c r="F12" s="136"/>
      <c r="G12" s="136"/>
      <c r="H12" s="136"/>
      <c r="I12" s="136"/>
    </row>
    <row r="13" spans="1:9" ht="15.75" x14ac:dyDescent="0.25">
      <c r="A13" s="135" t="s">
        <v>26</v>
      </c>
      <c r="B13" s="135"/>
      <c r="C13" s="135"/>
      <c r="D13" s="136"/>
      <c r="E13" s="136"/>
      <c r="F13" s="136"/>
      <c r="G13" s="136"/>
      <c r="H13" s="136"/>
      <c r="I13" s="136"/>
    </row>
    <row r="14" spans="1:9" ht="15.75" x14ac:dyDescent="0.25">
      <c r="A14" s="135"/>
      <c r="B14" s="135"/>
      <c r="C14" s="135"/>
      <c r="D14" s="136"/>
      <c r="E14" s="136"/>
      <c r="F14" s="136"/>
      <c r="G14" s="136"/>
      <c r="H14" s="136"/>
      <c r="I14" s="136"/>
    </row>
    <row r="15" spans="1:9" ht="15.75" x14ac:dyDescent="0.25">
      <c r="A15" s="135" t="s">
        <v>222</v>
      </c>
      <c r="B15" s="135"/>
      <c r="C15" s="135"/>
      <c r="D15" s="136"/>
      <c r="E15" s="136"/>
      <c r="F15" s="136"/>
      <c r="G15" s="136"/>
      <c r="H15" s="136"/>
      <c r="I15" s="136"/>
    </row>
    <row r="16" spans="1:9" ht="15.75" x14ac:dyDescent="0.25">
      <c r="A16" s="135" t="s">
        <v>203</v>
      </c>
      <c r="B16" s="135"/>
      <c r="C16" s="135"/>
      <c r="D16" s="136"/>
      <c r="E16" s="136"/>
      <c r="F16" s="136"/>
      <c r="G16" s="136"/>
      <c r="H16" s="136"/>
      <c r="I16" s="136"/>
    </row>
    <row r="17" spans="1:10" ht="15.75" x14ac:dyDescent="0.25">
      <c r="A17" s="135" t="s">
        <v>202</v>
      </c>
      <c r="B17" s="135"/>
      <c r="C17" s="135"/>
      <c r="D17" s="136"/>
      <c r="E17" s="136"/>
      <c r="F17" s="136"/>
      <c r="G17" s="136"/>
      <c r="H17" s="136"/>
      <c r="I17" s="136"/>
    </row>
    <row r="18" spans="1:10" ht="15.75" x14ac:dyDescent="0.25">
      <c r="A18" s="135"/>
      <c r="B18" s="135"/>
      <c r="C18" s="135"/>
      <c r="D18" s="136"/>
      <c r="E18" s="136"/>
      <c r="F18" s="136"/>
      <c r="G18" s="136"/>
      <c r="H18" s="136"/>
      <c r="I18" s="136"/>
    </row>
    <row r="19" spans="1:10" ht="15.75" x14ac:dyDescent="0.25">
      <c r="A19" s="129" t="s">
        <v>27</v>
      </c>
      <c r="B19" s="129"/>
      <c r="C19" s="129"/>
      <c r="D19" s="126"/>
      <c r="E19" s="126"/>
      <c r="F19" s="126"/>
      <c r="G19" s="150" t="s">
        <v>28</v>
      </c>
      <c r="I19" s="151"/>
      <c r="J19" s="138"/>
    </row>
    <row r="20" spans="1:10" ht="15.75" x14ac:dyDescent="0.25">
      <c r="A20" s="129" t="s">
        <v>29</v>
      </c>
      <c r="B20" s="129"/>
      <c r="C20" s="129"/>
      <c r="D20" s="126"/>
      <c r="E20" s="126"/>
      <c r="F20" s="126"/>
      <c r="G20" s="126"/>
      <c r="H20" s="126"/>
      <c r="I20" s="151"/>
    </row>
    <row r="21" spans="1:10" ht="15.75" x14ac:dyDescent="0.25">
      <c r="A21" s="129" t="s">
        <v>199</v>
      </c>
      <c r="B21" s="129"/>
      <c r="C21" s="129"/>
      <c r="D21" s="126"/>
      <c r="E21" s="126"/>
      <c r="F21" s="126"/>
      <c r="G21" s="126"/>
      <c r="H21" s="126"/>
      <c r="I21" s="151"/>
    </row>
    <row r="22" spans="1:10" ht="15.75" x14ac:dyDescent="0.25">
      <c r="A22" s="129" t="s">
        <v>79</v>
      </c>
      <c r="B22" s="129"/>
      <c r="C22" s="129"/>
      <c r="D22" s="126"/>
      <c r="E22" s="126"/>
      <c r="F22" s="126"/>
      <c r="G22" s="126"/>
      <c r="H22" s="126"/>
      <c r="I22" s="151"/>
    </row>
    <row r="23" spans="1:10" ht="15.75" x14ac:dyDescent="0.25">
      <c r="A23" s="132" t="s">
        <v>200</v>
      </c>
      <c r="B23" s="129"/>
      <c r="C23" s="129"/>
      <c r="D23" s="126"/>
      <c r="E23" s="126"/>
      <c r="F23" s="126"/>
      <c r="G23" s="126"/>
      <c r="H23" s="126"/>
      <c r="I23" s="151"/>
    </row>
    <row r="24" spans="1:10" ht="15.75" x14ac:dyDescent="0.25">
      <c r="A24" s="129" t="s">
        <v>226</v>
      </c>
      <c r="B24" s="129"/>
      <c r="C24" s="129"/>
      <c r="D24" s="126"/>
      <c r="E24" s="126"/>
      <c r="F24" s="126"/>
      <c r="G24" s="126"/>
      <c r="H24" s="126"/>
      <c r="I24" s="151"/>
    </row>
    <row r="25" spans="1:10" ht="15.75" x14ac:dyDescent="0.25">
      <c r="A25" s="129" t="s">
        <v>227</v>
      </c>
      <c r="B25" s="161" t="s">
        <v>30</v>
      </c>
      <c r="D25" s="126"/>
      <c r="E25" s="126"/>
      <c r="F25" s="126"/>
      <c r="G25" s="126"/>
      <c r="H25" s="126"/>
      <c r="I25" s="151"/>
    </row>
    <row r="26" spans="1:10" ht="15.75" x14ac:dyDescent="0.25">
      <c r="A26" s="131"/>
      <c r="B26" s="131"/>
      <c r="C26" s="131"/>
    </row>
  </sheetData>
  <mergeCells count="1">
    <mergeCell ref="A5:C5"/>
  </mergeCells>
  <phoneticPr fontId="0" type="noConversion"/>
  <hyperlinks>
    <hyperlink ref="G19" r:id="rId1" display="http://www.gemis.de/" xr:uid="{00000000-0004-0000-0100-000000000000}"/>
    <hyperlink ref="B25" r:id="rId2" xr:uid="{00000000-0004-0000-0100-000001000000}"/>
  </hyperlinks>
  <pageMargins left="0.78740157499999996" right="0.78740157499999996" top="0.984251969" bottom="0.984251969" header="0.4921259845" footer="0.4921259845"/>
  <pageSetup paperSize="9" orientation="portrait" horizontalDpi="1200" verticalDpi="12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indexed="42"/>
  </sheetPr>
  <dimension ref="A1:O34"/>
  <sheetViews>
    <sheetView workbookViewId="0"/>
  </sheetViews>
  <sheetFormatPr baseColWidth="10" defaultColWidth="11.42578125" defaultRowHeight="18.75" x14ac:dyDescent="0.2"/>
  <cols>
    <col min="1" max="16384" width="11.42578125" style="139"/>
  </cols>
  <sheetData>
    <row r="1" spans="1:15" ht="21" x14ac:dyDescent="0.2">
      <c r="A1" s="168" t="s">
        <v>90</v>
      </c>
    </row>
    <row r="2" spans="1:15" x14ac:dyDescent="0.2">
      <c r="A2" s="140"/>
      <c r="B2" s="141"/>
      <c r="C2" s="141"/>
      <c r="D2" s="141"/>
      <c r="E2" s="141"/>
      <c r="F2" s="141"/>
      <c r="G2" s="141"/>
      <c r="H2" s="141"/>
      <c r="I2" s="141"/>
      <c r="J2" s="141"/>
      <c r="K2" s="141"/>
      <c r="L2" s="141"/>
    </row>
    <row r="3" spans="1:15" x14ac:dyDescent="0.2">
      <c r="A3" s="142" t="s">
        <v>204</v>
      </c>
      <c r="B3" s="142"/>
      <c r="C3" s="142"/>
      <c r="D3" s="142"/>
      <c r="E3" s="142"/>
      <c r="F3" s="142"/>
      <c r="G3" s="142"/>
      <c r="H3" s="142"/>
      <c r="I3" s="142"/>
      <c r="J3" s="142"/>
      <c r="K3" s="142"/>
      <c r="L3" s="142"/>
      <c r="M3" s="143"/>
      <c r="N3" s="143"/>
      <c r="O3" s="143"/>
    </row>
    <row r="4" spans="1:15" x14ac:dyDescent="0.2">
      <c r="A4" s="142" t="s">
        <v>205</v>
      </c>
      <c r="B4" s="142"/>
      <c r="C4" s="142"/>
      <c r="D4" s="142"/>
      <c r="E4" s="142"/>
      <c r="F4" s="142"/>
      <c r="G4" s="142"/>
      <c r="H4" s="142"/>
      <c r="I4" s="142"/>
      <c r="J4" s="142"/>
      <c r="K4" s="142"/>
      <c r="L4" s="142"/>
      <c r="M4" s="143"/>
      <c r="N4" s="143"/>
      <c r="O4" s="143"/>
    </row>
    <row r="5" spans="1:15" x14ac:dyDescent="0.2">
      <c r="A5" s="144" t="s">
        <v>219</v>
      </c>
      <c r="B5" s="142"/>
      <c r="C5" s="142"/>
      <c r="D5" s="142"/>
      <c r="E5" s="142"/>
      <c r="F5" s="142"/>
      <c r="G5" s="142"/>
      <c r="H5" s="142"/>
      <c r="I5" s="142"/>
      <c r="J5" s="142"/>
      <c r="K5" s="142"/>
      <c r="L5" s="142"/>
      <c r="M5" s="143"/>
      <c r="N5" s="143"/>
      <c r="O5" s="143"/>
    </row>
    <row r="6" spans="1:15" x14ac:dyDescent="0.2">
      <c r="A6" s="142" t="s">
        <v>218</v>
      </c>
      <c r="B6" s="142"/>
      <c r="C6" s="142"/>
      <c r="D6" s="142"/>
      <c r="E6" s="142"/>
      <c r="F6" s="142"/>
      <c r="G6" s="142"/>
      <c r="H6" s="142"/>
      <c r="I6" s="142"/>
      <c r="J6" s="142"/>
      <c r="K6" s="142"/>
      <c r="L6" s="142"/>
      <c r="M6" s="143"/>
      <c r="N6" s="143"/>
      <c r="O6" s="143"/>
    </row>
    <row r="7" spans="1:15" x14ac:dyDescent="0.2">
      <c r="A7" s="142" t="s">
        <v>206</v>
      </c>
      <c r="B7" s="142"/>
      <c r="C7" s="142"/>
      <c r="D7" s="142"/>
      <c r="E7" s="142"/>
      <c r="F7" s="142"/>
      <c r="G7" s="142"/>
      <c r="H7" s="142"/>
      <c r="I7" s="142"/>
      <c r="J7" s="142"/>
      <c r="K7" s="142"/>
      <c r="L7" s="142"/>
      <c r="M7" s="143"/>
      <c r="N7" s="143"/>
      <c r="O7" s="143"/>
    </row>
    <row r="8" spans="1:15" x14ac:dyDescent="0.2">
      <c r="A8" s="145" t="s">
        <v>91</v>
      </c>
      <c r="B8" s="142"/>
      <c r="C8" s="142"/>
      <c r="D8" s="142"/>
      <c r="E8" s="142"/>
      <c r="F8" s="142"/>
      <c r="G8" s="142"/>
      <c r="H8" s="142"/>
      <c r="I8" s="142"/>
      <c r="J8" s="142"/>
      <c r="K8" s="142"/>
      <c r="L8" s="142"/>
      <c r="M8" s="143"/>
      <c r="N8" s="143"/>
      <c r="O8" s="143"/>
    </row>
    <row r="9" spans="1:15" x14ac:dyDescent="0.2">
      <c r="A9" s="142" t="s">
        <v>119</v>
      </c>
      <c r="B9" s="142"/>
      <c r="C9" s="142"/>
      <c r="D9" s="142"/>
      <c r="E9" s="142"/>
      <c r="F9" s="142"/>
      <c r="G9" s="142"/>
      <c r="H9" s="142"/>
      <c r="I9" s="142"/>
      <c r="J9" s="142"/>
      <c r="K9" s="142"/>
      <c r="L9" s="142"/>
      <c r="M9" s="143"/>
      <c r="N9" s="143"/>
      <c r="O9" s="143"/>
    </row>
    <row r="10" spans="1:15" x14ac:dyDescent="0.2">
      <c r="A10" s="142" t="s">
        <v>120</v>
      </c>
      <c r="B10" s="142"/>
      <c r="C10" s="142"/>
      <c r="D10" s="142"/>
      <c r="E10" s="142"/>
      <c r="F10" s="142"/>
      <c r="G10" s="142"/>
      <c r="H10" s="142"/>
      <c r="I10" s="142"/>
      <c r="J10" s="142"/>
      <c r="K10" s="142"/>
      <c r="L10" s="142"/>
      <c r="M10" s="143"/>
      <c r="N10" s="143"/>
      <c r="O10" s="143"/>
    </row>
    <row r="11" spans="1:15" x14ac:dyDescent="0.2">
      <c r="A11" s="142" t="s">
        <v>121</v>
      </c>
      <c r="B11" s="142"/>
      <c r="C11" s="142"/>
      <c r="D11" s="142"/>
      <c r="E11" s="142"/>
      <c r="F11" s="142"/>
      <c r="G11" s="142"/>
      <c r="H11" s="142"/>
      <c r="I11" s="142"/>
      <c r="J11" s="142"/>
      <c r="K11" s="142"/>
      <c r="L11" s="142"/>
      <c r="M11" s="143"/>
      <c r="N11" s="143"/>
      <c r="O11" s="143"/>
    </row>
    <row r="12" spans="1:15" x14ac:dyDescent="0.2">
      <c r="A12" s="142" t="s">
        <v>122</v>
      </c>
      <c r="B12" s="142"/>
      <c r="C12" s="142"/>
      <c r="D12" s="142"/>
      <c r="E12" s="142"/>
      <c r="F12" s="142"/>
      <c r="G12" s="142"/>
      <c r="H12" s="142"/>
      <c r="I12" s="142"/>
      <c r="J12" s="142"/>
      <c r="K12" s="142"/>
      <c r="L12" s="142"/>
      <c r="M12" s="143"/>
      <c r="N12" s="143"/>
      <c r="O12" s="143"/>
    </row>
    <row r="13" spans="1:15" x14ac:dyDescent="0.2">
      <c r="A13" s="142"/>
      <c r="B13" s="142"/>
      <c r="C13" s="142"/>
      <c r="D13" s="142"/>
      <c r="E13" s="142"/>
      <c r="F13" s="142"/>
      <c r="G13" s="142"/>
      <c r="H13" s="142"/>
      <c r="I13" s="142"/>
      <c r="J13" s="142"/>
      <c r="K13" s="142"/>
      <c r="L13" s="142"/>
      <c r="M13" s="143"/>
      <c r="N13" s="143"/>
      <c r="O13" s="143"/>
    </row>
    <row r="14" spans="1:15" x14ac:dyDescent="0.2">
      <c r="A14" s="142" t="s">
        <v>207</v>
      </c>
      <c r="B14" s="142"/>
      <c r="C14" s="142"/>
      <c r="D14" s="142"/>
      <c r="E14" s="142"/>
      <c r="F14" s="142"/>
      <c r="G14" s="142"/>
      <c r="H14" s="142"/>
      <c r="I14" s="142"/>
      <c r="J14" s="142"/>
      <c r="K14" s="142"/>
      <c r="L14" s="142"/>
      <c r="M14" s="143"/>
      <c r="N14" s="143"/>
      <c r="O14" s="143"/>
    </row>
    <row r="15" spans="1:15" x14ac:dyDescent="0.2">
      <c r="A15" s="142" t="s">
        <v>208</v>
      </c>
      <c r="B15" s="142"/>
      <c r="C15" s="142"/>
      <c r="D15" s="142"/>
      <c r="E15" s="142"/>
      <c r="F15" s="142"/>
      <c r="G15" s="142"/>
      <c r="H15" s="142"/>
      <c r="I15" s="142"/>
      <c r="J15" s="142"/>
      <c r="K15" s="142"/>
      <c r="L15" s="142"/>
      <c r="M15" s="143"/>
      <c r="N15" s="143"/>
      <c r="O15" s="143"/>
    </row>
    <row r="16" spans="1:15" x14ac:dyDescent="0.2">
      <c r="A16" s="142" t="s">
        <v>209</v>
      </c>
      <c r="B16" s="142"/>
      <c r="C16" s="142"/>
      <c r="D16" s="142"/>
      <c r="E16" s="142"/>
      <c r="F16" s="142"/>
      <c r="G16" s="142"/>
      <c r="H16" s="142"/>
      <c r="I16" s="142"/>
      <c r="J16" s="142"/>
      <c r="K16" s="142"/>
      <c r="L16" s="142"/>
      <c r="M16" s="143"/>
      <c r="N16" s="143"/>
      <c r="O16" s="143"/>
    </row>
    <row r="17" spans="1:15" x14ac:dyDescent="0.2">
      <c r="A17" s="142" t="s">
        <v>123</v>
      </c>
      <c r="B17" s="142"/>
      <c r="C17" s="142"/>
      <c r="D17" s="142"/>
      <c r="E17" s="142"/>
      <c r="F17" s="142"/>
      <c r="G17" s="142"/>
      <c r="H17" s="142"/>
      <c r="I17" s="142"/>
      <c r="J17" s="142"/>
      <c r="K17" s="142"/>
      <c r="L17" s="142"/>
      <c r="M17" s="143"/>
      <c r="N17" s="143"/>
      <c r="O17" s="143"/>
    </row>
    <row r="18" spans="1:15" x14ac:dyDescent="0.2">
      <c r="A18" s="142"/>
      <c r="B18" s="142"/>
      <c r="C18" s="142"/>
      <c r="D18" s="142"/>
      <c r="E18" s="142"/>
      <c r="F18" s="142"/>
      <c r="G18" s="142"/>
      <c r="H18" s="142"/>
      <c r="I18" s="142"/>
      <c r="J18" s="142"/>
      <c r="K18" s="142"/>
      <c r="L18" s="142"/>
      <c r="M18" s="143"/>
      <c r="N18" s="143"/>
      <c r="O18" s="143"/>
    </row>
    <row r="19" spans="1:15" x14ac:dyDescent="0.2">
      <c r="A19" s="145" t="s">
        <v>124</v>
      </c>
      <c r="B19" s="142"/>
      <c r="C19" s="142"/>
      <c r="D19" s="142"/>
      <c r="E19" s="142"/>
      <c r="F19" s="142"/>
      <c r="G19" s="142"/>
      <c r="H19" s="142"/>
      <c r="I19" s="142"/>
      <c r="J19" s="142"/>
      <c r="K19" s="142"/>
      <c r="L19" s="142"/>
      <c r="M19" s="143"/>
      <c r="N19" s="143"/>
      <c r="O19" s="143"/>
    </row>
    <row r="20" spans="1:15" x14ac:dyDescent="0.2">
      <c r="A20" s="142" t="s">
        <v>210</v>
      </c>
      <c r="B20" s="142"/>
      <c r="C20" s="142"/>
      <c r="D20" s="142"/>
      <c r="E20" s="142"/>
      <c r="F20" s="142"/>
      <c r="G20" s="142"/>
      <c r="H20" s="142"/>
      <c r="I20" s="142"/>
      <c r="J20" s="142"/>
      <c r="K20" s="142"/>
      <c r="L20" s="142"/>
      <c r="M20" s="143"/>
      <c r="N20" s="143"/>
      <c r="O20" s="143"/>
    </row>
    <row r="21" spans="1:15" x14ac:dyDescent="0.2">
      <c r="A21" s="142" t="s">
        <v>211</v>
      </c>
      <c r="B21" s="142"/>
      <c r="C21" s="142"/>
      <c r="D21" s="142"/>
      <c r="E21" s="142"/>
      <c r="F21" s="142"/>
      <c r="G21" s="142"/>
      <c r="H21" s="142"/>
      <c r="I21" s="142"/>
      <c r="J21" s="142"/>
      <c r="K21" s="142"/>
      <c r="L21" s="142"/>
      <c r="M21" s="143"/>
      <c r="N21" s="143"/>
      <c r="O21" s="143"/>
    </row>
    <row r="22" spans="1:15" x14ac:dyDescent="0.2">
      <c r="A22" s="142" t="s">
        <v>212</v>
      </c>
      <c r="B22" s="142"/>
      <c r="C22" s="142"/>
      <c r="D22" s="142"/>
      <c r="E22" s="142"/>
      <c r="F22" s="142"/>
      <c r="G22" s="142"/>
      <c r="H22" s="142"/>
      <c r="I22" s="142"/>
      <c r="J22" s="142"/>
      <c r="K22" s="142"/>
      <c r="L22" s="142"/>
      <c r="M22" s="143"/>
      <c r="N22" s="143"/>
      <c r="O22" s="143"/>
    </row>
    <row r="23" spans="1:15" x14ac:dyDescent="0.2">
      <c r="A23" s="142" t="s">
        <v>213</v>
      </c>
      <c r="B23" s="142"/>
      <c r="C23" s="142"/>
      <c r="D23" s="142"/>
      <c r="E23" s="142"/>
      <c r="F23" s="142"/>
      <c r="G23" s="142"/>
      <c r="H23" s="142"/>
      <c r="I23" s="142"/>
      <c r="J23" s="142"/>
      <c r="K23" s="142"/>
      <c r="L23" s="142"/>
      <c r="M23" s="143"/>
      <c r="N23" s="143"/>
      <c r="O23" s="143"/>
    </row>
    <row r="24" spans="1:15" x14ac:dyDescent="0.2">
      <c r="A24" s="142" t="s">
        <v>214</v>
      </c>
      <c r="B24" s="142"/>
      <c r="C24" s="142"/>
      <c r="D24" s="142"/>
      <c r="E24" s="142"/>
      <c r="F24" s="142"/>
      <c r="G24" s="142"/>
      <c r="H24" s="142"/>
      <c r="I24" s="142"/>
      <c r="J24" s="142"/>
      <c r="K24" s="142"/>
      <c r="L24" s="142"/>
      <c r="M24" s="143"/>
      <c r="N24" s="143"/>
      <c r="O24" s="143"/>
    </row>
    <row r="25" spans="1:15" x14ac:dyDescent="0.2">
      <c r="A25" s="142" t="s">
        <v>215</v>
      </c>
      <c r="B25" s="142"/>
      <c r="C25" s="142"/>
      <c r="D25" s="142"/>
      <c r="E25" s="142"/>
      <c r="F25" s="142"/>
      <c r="G25" s="142"/>
      <c r="H25" s="142"/>
      <c r="I25" s="142"/>
      <c r="J25" s="142"/>
      <c r="K25" s="142"/>
      <c r="L25" s="142"/>
      <c r="M25" s="143"/>
      <c r="N25" s="143"/>
      <c r="O25" s="143"/>
    </row>
    <row r="26" spans="1:15" x14ac:dyDescent="0.2">
      <c r="A26" s="142"/>
      <c r="B26" s="142"/>
      <c r="C26" s="142"/>
      <c r="D26" s="142"/>
      <c r="E26" s="142"/>
      <c r="F26" s="142"/>
      <c r="G26" s="142"/>
      <c r="H26" s="142"/>
      <c r="I26" s="142"/>
      <c r="J26" s="142"/>
      <c r="K26" s="142"/>
      <c r="L26" s="142"/>
      <c r="M26" s="143"/>
      <c r="N26" s="143"/>
      <c r="O26" s="143"/>
    </row>
    <row r="27" spans="1:15" x14ac:dyDescent="0.2">
      <c r="A27" s="142" t="s">
        <v>125</v>
      </c>
      <c r="B27" s="142"/>
      <c r="C27" s="142"/>
      <c r="D27" s="142"/>
      <c r="E27" s="142"/>
      <c r="F27" s="142"/>
      <c r="G27" s="142"/>
      <c r="H27" s="142"/>
      <c r="I27" s="142"/>
      <c r="J27" s="142"/>
      <c r="K27" s="142"/>
      <c r="L27" s="142"/>
      <c r="M27" s="143"/>
      <c r="N27" s="143"/>
      <c r="O27" s="143"/>
    </row>
    <row r="28" spans="1:15" x14ac:dyDescent="0.2">
      <c r="A28" s="142" t="s">
        <v>126</v>
      </c>
      <c r="B28" s="142"/>
      <c r="C28" s="142"/>
      <c r="D28" s="142"/>
      <c r="E28" s="142"/>
      <c r="F28" s="142"/>
      <c r="G28" s="142"/>
      <c r="H28" s="142"/>
      <c r="I28" s="142"/>
      <c r="J28" s="142"/>
      <c r="K28" s="142"/>
      <c r="L28" s="142"/>
      <c r="M28" s="143"/>
      <c r="N28" s="143"/>
      <c r="O28" s="143"/>
    </row>
    <row r="29" spans="1:15" x14ac:dyDescent="0.2">
      <c r="A29" s="142" t="s">
        <v>127</v>
      </c>
      <c r="B29" s="142"/>
      <c r="C29" s="142"/>
      <c r="D29" s="142"/>
      <c r="E29" s="142"/>
      <c r="F29" s="142"/>
      <c r="G29" s="142"/>
      <c r="H29" s="142"/>
      <c r="I29" s="142"/>
      <c r="J29" s="142"/>
      <c r="K29" s="142"/>
      <c r="L29" s="142"/>
      <c r="M29" s="143"/>
      <c r="N29" s="143"/>
      <c r="O29" s="143"/>
    </row>
    <row r="30" spans="1:15" x14ac:dyDescent="0.2">
      <c r="A30" s="142" t="s">
        <v>216</v>
      </c>
      <c r="B30" s="142"/>
      <c r="C30" s="142"/>
      <c r="D30" s="142"/>
      <c r="E30" s="142"/>
      <c r="F30" s="142"/>
      <c r="G30" s="142"/>
      <c r="H30" s="142"/>
      <c r="I30" s="142"/>
      <c r="J30" s="142"/>
      <c r="K30" s="142"/>
      <c r="L30" s="142"/>
      <c r="M30" s="143"/>
      <c r="N30" s="143"/>
      <c r="O30" s="143"/>
    </row>
    <row r="31" spans="1:15" x14ac:dyDescent="0.2">
      <c r="A31" s="142" t="s">
        <v>23</v>
      </c>
      <c r="B31" s="142"/>
      <c r="C31" s="142"/>
      <c r="D31" s="142"/>
      <c r="E31" s="142"/>
      <c r="F31" s="142"/>
      <c r="G31" s="142"/>
      <c r="H31" s="142"/>
      <c r="I31" s="142"/>
      <c r="J31" s="142"/>
      <c r="K31" s="142"/>
      <c r="L31" s="142"/>
      <c r="M31" s="143"/>
      <c r="N31" s="143"/>
      <c r="O31" s="143"/>
    </row>
    <row r="32" spans="1:15" x14ac:dyDescent="0.2">
      <c r="A32" s="143"/>
      <c r="B32" s="143"/>
      <c r="C32" s="143"/>
      <c r="D32" s="143"/>
      <c r="E32" s="143"/>
      <c r="F32" s="143"/>
      <c r="G32" s="143"/>
      <c r="H32" s="143"/>
      <c r="I32" s="143"/>
      <c r="J32" s="143"/>
      <c r="K32" s="143"/>
      <c r="L32" s="143"/>
      <c r="M32" s="143"/>
      <c r="N32" s="143"/>
      <c r="O32" s="143"/>
    </row>
    <row r="33" spans="1:15" x14ac:dyDescent="0.2">
      <c r="A33" s="146" t="s">
        <v>24</v>
      </c>
      <c r="B33" s="146"/>
      <c r="C33" s="146"/>
      <c r="D33" s="146"/>
      <c r="E33" s="146"/>
      <c r="F33" s="146"/>
      <c r="G33" s="146"/>
      <c r="H33" s="146"/>
      <c r="I33" s="146"/>
      <c r="J33" s="143"/>
      <c r="K33" s="143"/>
      <c r="L33" s="143"/>
      <c r="M33" s="143"/>
      <c r="N33" s="143"/>
      <c r="O33" s="143"/>
    </row>
    <row r="34" spans="1:15" x14ac:dyDescent="0.2">
      <c r="A34" s="146" t="s">
        <v>217</v>
      </c>
      <c r="B34" s="146"/>
      <c r="C34" s="146"/>
      <c r="D34" s="146"/>
      <c r="E34" s="146"/>
      <c r="F34" s="146"/>
      <c r="G34" s="146"/>
      <c r="H34" s="146"/>
      <c r="I34" s="146"/>
      <c r="J34" s="143"/>
      <c r="K34" s="143"/>
      <c r="L34" s="143"/>
      <c r="M34" s="143"/>
      <c r="N34" s="143"/>
      <c r="O34" s="143"/>
    </row>
  </sheetData>
  <phoneticPr fontId="0"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indexed="42"/>
  </sheetPr>
  <dimension ref="A1:K19"/>
  <sheetViews>
    <sheetView workbookViewId="0"/>
  </sheetViews>
  <sheetFormatPr baseColWidth="10" defaultColWidth="11.42578125" defaultRowHeight="12.75" x14ac:dyDescent="0.2"/>
  <cols>
    <col min="1" max="1" width="149.5703125" style="128" customWidth="1"/>
    <col min="2" max="16384" width="11.42578125" style="128"/>
  </cols>
  <sheetData>
    <row r="1" spans="1:11" ht="18.75" x14ac:dyDescent="0.3">
      <c r="A1" s="160" t="s">
        <v>115</v>
      </c>
    </row>
    <row r="3" spans="1:11" ht="15.75" x14ac:dyDescent="0.25">
      <c r="A3" s="147" t="s">
        <v>117</v>
      </c>
      <c r="B3" s="136"/>
      <c r="C3" s="136"/>
      <c r="D3" s="136"/>
      <c r="E3" s="136"/>
      <c r="F3" s="136"/>
      <c r="G3" s="136"/>
      <c r="H3" s="136"/>
      <c r="I3" s="136"/>
      <c r="J3" s="136"/>
      <c r="K3" s="136"/>
    </row>
    <row r="4" spans="1:11" s="131" customFormat="1" ht="15.75" x14ac:dyDescent="0.25">
      <c r="A4" s="135" t="s">
        <v>236</v>
      </c>
      <c r="B4" s="135"/>
      <c r="C4" s="135"/>
      <c r="D4" s="135"/>
      <c r="E4" s="135"/>
      <c r="F4" s="135"/>
      <c r="G4" s="135"/>
      <c r="H4" s="135"/>
      <c r="I4" s="135"/>
      <c r="J4" s="135"/>
      <c r="K4" s="135"/>
    </row>
    <row r="5" spans="1:11" s="131" customFormat="1" ht="15.75" x14ac:dyDescent="0.25">
      <c r="A5" s="135" t="s">
        <v>244</v>
      </c>
      <c r="B5" s="135"/>
      <c r="C5" s="135"/>
      <c r="D5" s="135"/>
      <c r="E5" s="135"/>
      <c r="F5" s="135"/>
      <c r="G5" s="135"/>
      <c r="H5" s="135"/>
      <c r="I5" s="135"/>
      <c r="J5" s="135"/>
      <c r="K5" s="135"/>
    </row>
    <row r="6" spans="1:11" s="131" customFormat="1" ht="15.75" x14ac:dyDescent="0.25">
      <c r="A6" s="135"/>
      <c r="B6" s="135"/>
      <c r="C6" s="135"/>
      <c r="D6" s="135"/>
      <c r="E6" s="135"/>
      <c r="F6" s="135"/>
      <c r="G6" s="135"/>
      <c r="H6" s="135"/>
      <c r="I6" s="135"/>
      <c r="J6" s="135"/>
      <c r="K6" s="135"/>
    </row>
    <row r="7" spans="1:11" s="131" customFormat="1" ht="15.75" x14ac:dyDescent="0.25">
      <c r="A7" s="135" t="s">
        <v>237</v>
      </c>
      <c r="B7" s="135"/>
      <c r="C7" s="135"/>
      <c r="D7" s="135"/>
      <c r="E7" s="135"/>
      <c r="F7" s="135"/>
      <c r="G7" s="135"/>
      <c r="H7" s="135"/>
      <c r="I7" s="135"/>
      <c r="J7" s="135"/>
      <c r="K7" s="135"/>
    </row>
    <row r="8" spans="1:11" s="131" customFormat="1" ht="15.75" x14ac:dyDescent="0.25">
      <c r="A8" s="135" t="s">
        <v>238</v>
      </c>
      <c r="B8" s="135"/>
      <c r="C8" s="135"/>
      <c r="D8" s="135"/>
      <c r="E8" s="135"/>
      <c r="F8" s="135"/>
      <c r="G8" s="135"/>
      <c r="H8" s="135"/>
      <c r="I8" s="135"/>
      <c r="J8" s="135"/>
      <c r="K8" s="135"/>
    </row>
    <row r="9" spans="1:11" s="131" customFormat="1" ht="15.75" x14ac:dyDescent="0.25">
      <c r="A9" s="134" t="s">
        <v>245</v>
      </c>
      <c r="B9" s="135"/>
      <c r="C9" s="135"/>
      <c r="D9" s="135"/>
      <c r="E9" s="135"/>
      <c r="F9" s="135"/>
      <c r="G9" s="135"/>
      <c r="H9" s="135"/>
      <c r="I9" s="135"/>
      <c r="J9" s="135"/>
      <c r="K9" s="135"/>
    </row>
    <row r="10" spans="1:11" s="131" customFormat="1" ht="15.75" x14ac:dyDescent="0.25">
      <c r="A10" s="148"/>
      <c r="B10" s="135"/>
      <c r="C10" s="135"/>
      <c r="D10" s="135"/>
      <c r="E10" s="135"/>
      <c r="F10" s="135"/>
      <c r="G10" s="135"/>
      <c r="H10" s="135"/>
      <c r="I10" s="135"/>
      <c r="J10" s="135"/>
      <c r="K10" s="135"/>
    </row>
    <row r="11" spans="1:11" s="129" customFormat="1" ht="15.75" x14ac:dyDescent="0.25">
      <c r="A11" s="129" t="s">
        <v>240</v>
      </c>
    </row>
    <row r="12" spans="1:11" s="129" customFormat="1" ht="15.75" x14ac:dyDescent="0.25">
      <c r="A12" s="129" t="s">
        <v>239</v>
      </c>
    </row>
    <row r="13" spans="1:11" x14ac:dyDescent="0.2">
      <c r="A13" s="136"/>
      <c r="B13" s="136"/>
      <c r="C13" s="136"/>
      <c r="D13" s="136"/>
      <c r="E13" s="136"/>
    </row>
    <row r="14" spans="1:11" ht="15.75" x14ac:dyDescent="0.25">
      <c r="A14" s="147" t="s">
        <v>118</v>
      </c>
    </row>
    <row r="15" spans="1:11" ht="15.75" x14ac:dyDescent="0.25">
      <c r="A15" s="135" t="s">
        <v>241</v>
      </c>
    </row>
    <row r="16" spans="1:11" ht="15.75" x14ac:dyDescent="0.25">
      <c r="A16" s="135" t="s">
        <v>243</v>
      </c>
    </row>
    <row r="17" spans="1:1" ht="15.75" x14ac:dyDescent="0.25">
      <c r="A17" s="135" t="s">
        <v>242</v>
      </c>
    </row>
    <row r="18" spans="1:1" ht="15.75" x14ac:dyDescent="0.25">
      <c r="A18" s="135"/>
    </row>
    <row r="19" spans="1:1" x14ac:dyDescent="0.2">
      <c r="A19" s="136"/>
    </row>
  </sheetData>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7">
    <tabColor indexed="52"/>
  </sheetPr>
  <dimension ref="A1:T137"/>
  <sheetViews>
    <sheetView workbookViewId="0">
      <selection activeCell="B3" sqref="B3:G3"/>
    </sheetView>
  </sheetViews>
  <sheetFormatPr baseColWidth="10" defaultColWidth="11.42578125" defaultRowHeight="12.75" x14ac:dyDescent="0.2"/>
  <cols>
    <col min="1" max="1" width="39.85546875" customWidth="1"/>
    <col min="2" max="2" width="18.140625" customWidth="1"/>
    <col min="3" max="3" width="15.5703125" customWidth="1"/>
    <col min="4" max="4" width="16" customWidth="1"/>
    <col min="5" max="5" width="13.5703125" customWidth="1"/>
    <col min="6" max="6" width="14.42578125" customWidth="1"/>
    <col min="7" max="7" width="12.85546875" customWidth="1"/>
    <col min="8" max="9" width="11.5703125" bestFit="1" customWidth="1"/>
    <col min="10" max="10" width="6.140625" customWidth="1"/>
    <col min="11" max="11" width="7.85546875" customWidth="1"/>
    <col min="12" max="12" width="9.5703125" customWidth="1"/>
    <col min="13" max="13" width="7.42578125" customWidth="1"/>
    <col min="14" max="14" width="7.5703125" customWidth="1"/>
    <col min="15" max="15" width="5.5703125" customWidth="1"/>
    <col min="16" max="16" width="6" customWidth="1"/>
    <col min="17" max="17" width="6.42578125" customWidth="1"/>
  </cols>
  <sheetData>
    <row r="1" spans="1:13" ht="15.75" customHeight="1" x14ac:dyDescent="0.25">
      <c r="A1" s="164" t="str">
        <f>"Ergebnisse aus GEMIS "&amp;Einführung!F3</f>
        <v>Ergebnisse aus GEMIS Version 5.0</v>
      </c>
      <c r="B1" s="2"/>
      <c r="C1" s="4" t="s">
        <v>114</v>
      </c>
      <c r="D1" s="2"/>
      <c r="E1" s="2"/>
      <c r="F1" s="2"/>
      <c r="G1" s="2"/>
    </row>
    <row r="2" spans="1:13" x14ac:dyDescent="0.2">
      <c r="A2" s="1"/>
      <c r="B2" s="2"/>
      <c r="C2" s="2"/>
      <c r="D2" s="2"/>
      <c r="E2" s="2"/>
      <c r="F2" s="2"/>
      <c r="G2" s="2"/>
    </row>
    <row r="3" spans="1:13" x14ac:dyDescent="0.2">
      <c r="A3" s="5" t="s">
        <v>31</v>
      </c>
      <c r="B3" s="199" t="s">
        <v>266</v>
      </c>
      <c r="C3" s="200"/>
      <c r="D3" s="200"/>
      <c r="E3" s="200"/>
      <c r="F3" s="200"/>
      <c r="G3" s="201"/>
    </row>
    <row r="4" spans="1:13" ht="52.5" customHeight="1" x14ac:dyDescent="0.2">
      <c r="A4" s="21" t="s">
        <v>32</v>
      </c>
      <c r="B4" s="214" t="s">
        <v>58</v>
      </c>
      <c r="C4" s="215"/>
      <c r="D4" s="215"/>
      <c r="E4" s="215"/>
      <c r="F4" s="215"/>
      <c r="G4" s="216"/>
    </row>
    <row r="5" spans="1:13" x14ac:dyDescent="0.2">
      <c r="A5" s="7" t="s">
        <v>33</v>
      </c>
      <c r="B5" s="202" t="s">
        <v>34</v>
      </c>
      <c r="C5" s="203"/>
      <c r="D5" s="203"/>
      <c r="E5" s="203"/>
      <c r="F5" s="203"/>
      <c r="G5" s="204"/>
      <c r="I5" t="s">
        <v>65</v>
      </c>
    </row>
    <row r="6" spans="1:13" ht="17.25" customHeight="1" x14ac:dyDescent="0.25">
      <c r="A6" s="8"/>
      <c r="B6" s="205" t="s">
        <v>111</v>
      </c>
      <c r="C6" s="206"/>
      <c r="D6" s="206"/>
      <c r="E6" s="206"/>
      <c r="F6" s="206"/>
      <c r="G6" s="207"/>
      <c r="H6" s="3"/>
      <c r="I6" t="s">
        <v>95</v>
      </c>
      <c r="J6" s="6"/>
    </row>
    <row r="7" spans="1:13" ht="13.5" thickBot="1" x14ac:dyDescent="0.25">
      <c r="A7" s="2"/>
      <c r="B7" s="1"/>
      <c r="C7" s="2"/>
      <c r="D7" s="2"/>
      <c r="E7" s="2"/>
      <c r="F7" s="2"/>
      <c r="G7" s="2"/>
      <c r="H7" s="3"/>
      <c r="J7" s="3"/>
    </row>
    <row r="8" spans="1:13" ht="13.5" thickBot="1" x14ac:dyDescent="0.25">
      <c r="A8" s="87" t="s">
        <v>35</v>
      </c>
      <c r="B8" s="208" t="s">
        <v>36</v>
      </c>
      <c r="C8" s="209"/>
      <c r="D8" s="209"/>
      <c r="E8" s="209"/>
      <c r="F8" s="209"/>
      <c r="G8" s="210"/>
      <c r="H8" s="88" t="s">
        <v>37</v>
      </c>
    </row>
    <row r="9" spans="1:13" ht="15.75" x14ac:dyDescent="0.3">
      <c r="A9" s="85" t="s">
        <v>166</v>
      </c>
      <c r="B9" s="211" t="s">
        <v>273</v>
      </c>
      <c r="C9" s="212"/>
      <c r="D9" s="212"/>
      <c r="E9" s="212"/>
      <c r="F9" s="212"/>
      <c r="G9" s="213"/>
      <c r="H9" s="86">
        <v>2015</v>
      </c>
      <c r="J9" s="3"/>
    </row>
    <row r="10" spans="1:13" ht="15" customHeight="1" x14ac:dyDescent="0.3">
      <c r="A10" s="79" t="s">
        <v>249</v>
      </c>
      <c r="B10" s="189" t="s">
        <v>272</v>
      </c>
      <c r="C10" s="32"/>
      <c r="D10" s="32"/>
      <c r="E10" s="32"/>
      <c r="F10" s="32"/>
      <c r="G10" s="84"/>
      <c r="H10" s="82">
        <f>+H9</f>
        <v>2015</v>
      </c>
      <c r="J10" s="6"/>
    </row>
    <row r="11" spans="1:13" ht="15.75" x14ac:dyDescent="0.3">
      <c r="A11" s="79" t="s">
        <v>250</v>
      </c>
      <c r="B11" s="189" t="s">
        <v>271</v>
      </c>
      <c r="C11" s="32"/>
      <c r="D11" s="32"/>
      <c r="E11" s="32"/>
      <c r="F11" s="32"/>
      <c r="G11" s="84"/>
      <c r="H11" s="82">
        <f>+H10</f>
        <v>2015</v>
      </c>
      <c r="J11" s="3"/>
    </row>
    <row r="12" spans="1:13" x14ac:dyDescent="0.2">
      <c r="A12" s="79" t="s">
        <v>56</v>
      </c>
      <c r="B12" s="181" t="s">
        <v>82</v>
      </c>
      <c r="C12" s="32"/>
      <c r="D12" s="32"/>
      <c r="E12" s="32"/>
      <c r="F12" s="32"/>
      <c r="G12" s="84"/>
      <c r="H12" s="82">
        <f>+H11</f>
        <v>2015</v>
      </c>
    </row>
    <row r="13" spans="1:13" x14ac:dyDescent="0.2">
      <c r="A13" s="79" t="s">
        <v>18</v>
      </c>
      <c r="B13" s="181" t="s">
        <v>80</v>
      </c>
      <c r="C13" s="32"/>
      <c r="D13" s="32"/>
      <c r="E13" s="32"/>
      <c r="F13" s="32"/>
      <c r="G13" s="84"/>
      <c r="H13" s="82">
        <f t="shared" ref="H13:H20" si="0">+H12</f>
        <v>2015</v>
      </c>
      <c r="K13" s="20"/>
      <c r="M13" s="20"/>
    </row>
    <row r="14" spans="1:13" x14ac:dyDescent="0.2">
      <c r="A14" s="79" t="s">
        <v>19</v>
      </c>
      <c r="B14" s="181" t="s">
        <v>81</v>
      </c>
      <c r="C14" s="32"/>
      <c r="D14" s="32"/>
      <c r="E14" s="32"/>
      <c r="F14" s="32"/>
      <c r="G14" s="84"/>
      <c r="H14" s="82">
        <f t="shared" si="0"/>
        <v>2015</v>
      </c>
      <c r="M14" s="20"/>
    </row>
    <row r="15" spans="1:13" x14ac:dyDescent="0.2">
      <c r="A15" s="79" t="s">
        <v>20</v>
      </c>
      <c r="B15" s="181" t="s">
        <v>112</v>
      </c>
      <c r="C15" s="32"/>
      <c r="D15" s="32"/>
      <c r="E15" s="32"/>
      <c r="F15" s="32"/>
      <c r="G15" s="84"/>
      <c r="H15" s="82">
        <f t="shared" si="0"/>
        <v>2015</v>
      </c>
      <c r="I15" s="9"/>
    </row>
    <row r="16" spans="1:13" x14ac:dyDescent="0.2">
      <c r="A16" s="79" t="s">
        <v>21</v>
      </c>
      <c r="B16" s="181" t="s">
        <v>113</v>
      </c>
      <c r="C16" s="32"/>
      <c r="D16" s="32"/>
      <c r="E16" s="32"/>
      <c r="F16" s="32"/>
      <c r="G16" s="84"/>
      <c r="H16" s="82">
        <f t="shared" si="0"/>
        <v>2015</v>
      </c>
    </row>
    <row r="17" spans="1:12" x14ac:dyDescent="0.2">
      <c r="A17" s="79" t="s">
        <v>251</v>
      </c>
      <c r="B17" s="195" t="s">
        <v>186</v>
      </c>
      <c r="C17" s="196"/>
      <c r="D17" s="196"/>
      <c r="E17" s="196"/>
      <c r="F17" s="196"/>
      <c r="G17" s="197"/>
      <c r="H17" s="82">
        <f t="shared" si="0"/>
        <v>2015</v>
      </c>
    </row>
    <row r="18" spans="1:12" x14ac:dyDescent="0.2">
      <c r="A18" s="79" t="s">
        <v>252</v>
      </c>
      <c r="B18" s="189" t="s">
        <v>275</v>
      </c>
      <c r="C18" s="182"/>
      <c r="D18" s="182"/>
      <c r="E18" s="182"/>
      <c r="F18" s="182"/>
      <c r="G18" s="183"/>
      <c r="H18" s="82">
        <f t="shared" si="0"/>
        <v>2015</v>
      </c>
    </row>
    <row r="19" spans="1:12" x14ac:dyDescent="0.2">
      <c r="A19" s="80" t="s">
        <v>253</v>
      </c>
      <c r="B19" s="195" t="s">
        <v>186</v>
      </c>
      <c r="C19" s="196"/>
      <c r="D19" s="196"/>
      <c r="E19" s="196"/>
      <c r="F19" s="196"/>
      <c r="G19" s="197"/>
      <c r="H19" s="82">
        <f t="shared" si="0"/>
        <v>2015</v>
      </c>
      <c r="L19" s="9"/>
    </row>
    <row r="20" spans="1:12" x14ac:dyDescent="0.2">
      <c r="A20" s="80" t="s">
        <v>254</v>
      </c>
      <c r="B20" s="198" t="s">
        <v>274</v>
      </c>
      <c r="C20" s="196"/>
      <c r="D20" s="196"/>
      <c r="E20" s="196"/>
      <c r="F20" s="196"/>
      <c r="G20" s="197"/>
      <c r="H20" s="82">
        <f t="shared" si="0"/>
        <v>2015</v>
      </c>
      <c r="K20" s="9"/>
    </row>
    <row r="21" spans="1:12" x14ac:dyDescent="0.2">
      <c r="A21" s="80" t="s">
        <v>66</v>
      </c>
      <c r="B21" s="195"/>
      <c r="C21" s="196"/>
      <c r="D21" s="196"/>
      <c r="E21" s="196"/>
      <c r="F21" s="196"/>
      <c r="G21" s="197"/>
      <c r="H21" s="82"/>
      <c r="K21" s="9"/>
    </row>
    <row r="22" spans="1:12" x14ac:dyDescent="0.2">
      <c r="A22" s="80" t="s">
        <v>66</v>
      </c>
      <c r="B22" s="195"/>
      <c r="C22" s="196"/>
      <c r="D22" s="196"/>
      <c r="E22" s="196"/>
      <c r="F22" s="196"/>
      <c r="G22" s="197"/>
      <c r="H22" s="82"/>
    </row>
    <row r="23" spans="1:12" x14ac:dyDescent="0.2">
      <c r="A23" s="80" t="s">
        <v>66</v>
      </c>
      <c r="B23" s="195"/>
      <c r="C23" s="196"/>
      <c r="D23" s="196"/>
      <c r="E23" s="196"/>
      <c r="F23" s="196"/>
      <c r="G23" s="197"/>
      <c r="H23" s="82"/>
    </row>
    <row r="24" spans="1:12" x14ac:dyDescent="0.2">
      <c r="A24" s="80" t="s">
        <v>66</v>
      </c>
      <c r="B24" s="195"/>
      <c r="C24" s="196"/>
      <c r="D24" s="196"/>
      <c r="E24" s="196"/>
      <c r="F24" s="196"/>
      <c r="G24" s="197"/>
      <c r="H24" s="82"/>
    </row>
    <row r="25" spans="1:12" x14ac:dyDescent="0.2">
      <c r="A25" s="80" t="s">
        <v>66</v>
      </c>
      <c r="B25" s="195"/>
      <c r="C25" s="196"/>
      <c r="D25" s="196"/>
      <c r="E25" s="196"/>
      <c r="F25" s="196"/>
      <c r="G25" s="197"/>
      <c r="H25" s="82"/>
    </row>
    <row r="26" spans="1:12" x14ac:dyDescent="0.2">
      <c r="A26" s="80" t="s">
        <v>66</v>
      </c>
      <c r="B26" s="195"/>
      <c r="C26" s="196"/>
      <c r="D26" s="196"/>
      <c r="E26" s="196"/>
      <c r="F26" s="196"/>
      <c r="G26" s="197"/>
      <c r="H26" s="82"/>
    </row>
    <row r="27" spans="1:12" x14ac:dyDescent="0.2">
      <c r="A27" s="80" t="s">
        <v>66</v>
      </c>
      <c r="B27" s="195"/>
      <c r="C27" s="196"/>
      <c r="D27" s="196"/>
      <c r="E27" s="196"/>
      <c r="F27" s="196"/>
      <c r="G27" s="197"/>
      <c r="H27" s="82"/>
    </row>
    <row r="28" spans="1:12" ht="13.5" thickBot="1" x14ac:dyDescent="0.25">
      <c r="A28" s="81" t="s">
        <v>66</v>
      </c>
      <c r="B28" s="218"/>
      <c r="C28" s="219"/>
      <c r="D28" s="219"/>
      <c r="E28" s="219"/>
      <c r="F28" s="219"/>
      <c r="G28" s="220"/>
      <c r="H28" s="83"/>
    </row>
    <row r="29" spans="1:12" ht="13.5" thickBot="1" x14ac:dyDescent="0.25">
      <c r="A29" t="s">
        <v>66</v>
      </c>
      <c r="B29" s="217"/>
      <c r="C29" s="217"/>
      <c r="D29" s="217"/>
      <c r="E29" s="217"/>
      <c r="F29" s="217"/>
      <c r="G29" s="217"/>
    </row>
    <row r="30" spans="1:12" ht="14.25" customHeight="1" x14ac:dyDescent="0.25">
      <c r="A30" s="44" t="s">
        <v>38</v>
      </c>
      <c r="B30" s="42" t="s">
        <v>39</v>
      </c>
      <c r="C30" s="33"/>
      <c r="D30" s="33"/>
      <c r="E30" s="34"/>
    </row>
    <row r="31" spans="1:12" ht="14.25" customHeight="1" thickBot="1" x14ac:dyDescent="0.3">
      <c r="A31" s="45" t="s">
        <v>147</v>
      </c>
      <c r="B31" s="43" t="s">
        <v>40</v>
      </c>
      <c r="C31" s="35" t="s">
        <v>41</v>
      </c>
      <c r="D31" s="35" t="s">
        <v>42</v>
      </c>
      <c r="E31" s="36" t="s">
        <v>43</v>
      </c>
    </row>
    <row r="32" spans="1:12" x14ac:dyDescent="0.2">
      <c r="A32" s="49" t="str">
        <f>+A9</f>
        <v>Erdgas je m3</v>
      </c>
      <c r="B32" s="66">
        <v>1.2189343818499858</v>
      </c>
      <c r="C32" s="37">
        <v>0.10564498044232429</v>
      </c>
      <c r="D32" s="37">
        <v>1.561432117056621</v>
      </c>
      <c r="E32" s="38">
        <v>6.6141030856169833E-2</v>
      </c>
      <c r="F32" s="11"/>
      <c r="G32" s="11"/>
    </row>
    <row r="33" spans="1:7" x14ac:dyDescent="0.2">
      <c r="A33" s="46" t="str">
        <f>+A10</f>
        <v>Erdgas je kWh (Heizwert)</v>
      </c>
      <c r="B33" s="67">
        <v>0.12330278087833917</v>
      </c>
      <c r="C33" s="10">
        <v>1.0676255417857381E-2</v>
      </c>
      <c r="D33" s="10">
        <v>0.15796366942852644</v>
      </c>
      <c r="E33" s="39">
        <v>6.6897194824734286E-3</v>
      </c>
      <c r="F33" s="11"/>
      <c r="G33" s="11"/>
    </row>
    <row r="34" spans="1:7" x14ac:dyDescent="0.2">
      <c r="A34" s="46" t="str">
        <f>+A11</f>
        <v>Erdgas je kWh (Brennwert)</v>
      </c>
      <c r="B34" s="67">
        <v>0.11209391548060646</v>
      </c>
      <c r="C34" s="10">
        <v>9.7054754157617981E-3</v>
      </c>
      <c r="D34" s="10">
        <v>0.14360431951608252</v>
      </c>
      <c r="E34" s="39">
        <v>6.0815715112983839E-3</v>
      </c>
      <c r="F34" s="11"/>
      <c r="G34" s="11"/>
    </row>
    <row r="35" spans="1:7" x14ac:dyDescent="0.2">
      <c r="A35" s="46" t="str">
        <f t="shared" ref="A35:A41" si="1">+A12</f>
        <v>Heizöl je Liter</v>
      </c>
      <c r="B35" s="67">
        <v>3.4031217717653877</v>
      </c>
      <c r="C35" s="10">
        <v>1.8890992979263408</v>
      </c>
      <c r="D35" s="10">
        <v>2.1113122307155145</v>
      </c>
      <c r="E35" s="39">
        <v>0.23400015705904878</v>
      </c>
      <c r="F35" s="11"/>
      <c r="G35" s="11"/>
    </row>
    <row r="36" spans="1:7" x14ac:dyDescent="0.2">
      <c r="A36" s="46" t="str">
        <f t="shared" si="1"/>
        <v>Holz-Scheit je kg</v>
      </c>
      <c r="B36" s="67">
        <v>1.1066772659811372</v>
      </c>
      <c r="C36" s="10">
        <v>0.49527627877290104</v>
      </c>
      <c r="D36" s="10">
        <v>0.75890426584199622</v>
      </c>
      <c r="E36" s="39">
        <v>0.72396089347877057</v>
      </c>
      <c r="F36" s="11"/>
      <c r="G36" s="11"/>
    </row>
    <row r="37" spans="1:7" x14ac:dyDescent="0.2">
      <c r="A37" s="46" t="str">
        <f t="shared" si="1"/>
        <v>Holz-Pellets je kg</v>
      </c>
      <c r="B37" s="67">
        <v>1.5675166767222843</v>
      </c>
      <c r="C37" s="10">
        <v>0.5749905743857745</v>
      </c>
      <c r="D37" s="10">
        <v>1.3113862186359542</v>
      </c>
      <c r="E37" s="39">
        <v>0.18173135982217972</v>
      </c>
      <c r="F37" s="11"/>
      <c r="G37" s="11"/>
    </row>
    <row r="38" spans="1:7" x14ac:dyDescent="0.2">
      <c r="A38" s="46" t="str">
        <f t="shared" si="1"/>
        <v>Fernwärme-mix je kWh</v>
      </c>
      <c r="B38" s="67">
        <v>0.41873411306781522</v>
      </c>
      <c r="C38" s="10">
        <v>0.14395158341553424</v>
      </c>
      <c r="D38" s="10">
        <v>0.3653251964936976</v>
      </c>
      <c r="E38" s="39">
        <v>2.0715030859079379E-2</v>
      </c>
      <c r="F38" s="11"/>
      <c r="G38" s="11"/>
    </row>
    <row r="39" spans="1:7" x14ac:dyDescent="0.2">
      <c r="A39" s="46" t="str">
        <f t="shared" si="1"/>
        <v>Stromnetz-lokal je kWh</v>
      </c>
      <c r="B39" s="67">
        <v>0.87508963233346337</v>
      </c>
      <c r="C39" s="10">
        <v>0.30381788859209868</v>
      </c>
      <c r="D39" s="10">
        <v>0.50822191031110409</v>
      </c>
      <c r="E39" s="39">
        <v>3.6900956089857967E-2</v>
      </c>
      <c r="F39" s="11"/>
      <c r="G39" s="11"/>
    </row>
    <row r="40" spans="1:7" x14ac:dyDescent="0.2">
      <c r="A40" s="46" t="str">
        <f t="shared" si="1"/>
        <v>Benzin je Liter, inkl. Biokraftstoffanteil</v>
      </c>
      <c r="B40" s="67">
        <v>3.0933295591243124</v>
      </c>
      <c r="C40" s="10">
        <v>1.0331166897382904</v>
      </c>
      <c r="D40" s="10">
        <v>1.4462677080473041</v>
      </c>
      <c r="E40" s="39">
        <v>0.16223545614095355</v>
      </c>
      <c r="F40" s="11"/>
      <c r="G40" s="11"/>
    </row>
    <row r="41" spans="1:7" x14ac:dyDescent="0.2">
      <c r="A41" s="46" t="str">
        <f t="shared" si="1"/>
        <v>Benzin je Liter, ohne Biokraftstoffanteil</v>
      </c>
      <c r="B41" s="67">
        <v>2.0380635481625351</v>
      </c>
      <c r="C41" s="10">
        <v>1.0682180024826269</v>
      </c>
      <c r="D41" s="10">
        <v>1.3624413290445272</v>
      </c>
      <c r="E41" s="39">
        <v>0.15160680091804329</v>
      </c>
      <c r="F41" s="11"/>
      <c r="G41" s="11"/>
    </row>
    <row r="42" spans="1:7" x14ac:dyDescent="0.2">
      <c r="A42" s="46" t="str">
        <f t="shared" ref="A42:A51" si="2">+A19</f>
        <v>Diesel  je Liter, inkl. Biokraftstoffanteil</v>
      </c>
      <c r="B42" s="67">
        <v>5.5606082149448683</v>
      </c>
      <c r="C42" s="10">
        <v>1.09188721526435</v>
      </c>
      <c r="D42" s="10">
        <v>4.535725420608717</v>
      </c>
      <c r="E42" s="39">
        <v>0.21523845192007834</v>
      </c>
      <c r="F42" s="11"/>
      <c r="G42" s="11"/>
    </row>
    <row r="43" spans="1:7" x14ac:dyDescent="0.2">
      <c r="A43" s="46" t="str">
        <f t="shared" si="2"/>
        <v>Diesel  je Liter, ohne Biokraftstoffanteil</v>
      </c>
      <c r="B43" s="67">
        <v>4.0570312704991869</v>
      </c>
      <c r="C43" s="10">
        <v>1.0526877081605701</v>
      </c>
      <c r="D43" s="10">
        <v>4.2831562796288916</v>
      </c>
      <c r="E43" s="39">
        <v>0.17946750823181043</v>
      </c>
      <c r="F43" s="11"/>
      <c r="G43" s="11"/>
    </row>
    <row r="44" spans="1:7" x14ac:dyDescent="0.2">
      <c r="A44" s="46" t="str">
        <f t="shared" si="2"/>
        <v xml:space="preserve"> </v>
      </c>
      <c r="B44" s="67"/>
      <c r="C44" s="10"/>
      <c r="D44" s="10"/>
      <c r="E44" s="39"/>
      <c r="F44" s="11"/>
      <c r="G44" s="11"/>
    </row>
    <row r="45" spans="1:7" x14ac:dyDescent="0.2">
      <c r="A45" s="46" t="str">
        <f t="shared" si="2"/>
        <v xml:space="preserve"> </v>
      </c>
      <c r="B45" s="67"/>
      <c r="C45" s="10"/>
      <c r="D45" s="10"/>
      <c r="E45" s="39"/>
      <c r="F45" s="11"/>
      <c r="G45" s="11"/>
    </row>
    <row r="46" spans="1:7" x14ac:dyDescent="0.2">
      <c r="A46" s="46" t="str">
        <f t="shared" si="2"/>
        <v xml:space="preserve"> </v>
      </c>
      <c r="B46" s="67"/>
      <c r="C46" s="10"/>
      <c r="D46" s="10"/>
      <c r="E46" s="39"/>
      <c r="F46" s="11"/>
      <c r="G46" s="11"/>
    </row>
    <row r="47" spans="1:7" x14ac:dyDescent="0.2">
      <c r="A47" s="46" t="str">
        <f t="shared" si="2"/>
        <v xml:space="preserve"> </v>
      </c>
      <c r="B47" s="67"/>
      <c r="C47" s="10"/>
      <c r="D47" s="10"/>
      <c r="E47" s="39"/>
      <c r="F47" s="11"/>
      <c r="G47" s="11"/>
    </row>
    <row r="48" spans="1:7" x14ac:dyDescent="0.2">
      <c r="A48" s="46" t="str">
        <f t="shared" si="2"/>
        <v xml:space="preserve"> </v>
      </c>
      <c r="B48" s="67"/>
      <c r="C48" s="10"/>
      <c r="D48" s="10"/>
      <c r="E48" s="39"/>
      <c r="F48" s="11"/>
      <c r="G48" s="11"/>
    </row>
    <row r="49" spans="1:20" x14ac:dyDescent="0.2">
      <c r="A49" s="46" t="str">
        <f t="shared" si="2"/>
        <v xml:space="preserve"> </v>
      </c>
      <c r="B49" s="67"/>
      <c r="C49" s="10"/>
      <c r="D49" s="10"/>
      <c r="E49" s="39"/>
      <c r="F49" s="11"/>
      <c r="G49" s="11"/>
    </row>
    <row r="50" spans="1:20" x14ac:dyDescent="0.2">
      <c r="A50" s="46" t="str">
        <f t="shared" si="2"/>
        <v xml:space="preserve"> </v>
      </c>
      <c r="B50" s="67"/>
      <c r="C50" s="10"/>
      <c r="D50" s="10"/>
      <c r="E50" s="39"/>
      <c r="F50" s="11"/>
      <c r="G50" s="11"/>
    </row>
    <row r="51" spans="1:20" ht="13.5" thickBot="1" x14ac:dyDescent="0.25">
      <c r="A51" s="47" t="str">
        <f t="shared" si="2"/>
        <v xml:space="preserve"> </v>
      </c>
      <c r="B51" s="68"/>
      <c r="C51" s="40"/>
      <c r="D51" s="40"/>
      <c r="E51" s="41"/>
      <c r="F51" s="11"/>
      <c r="G51" s="11"/>
    </row>
    <row r="52" spans="1:20" ht="13.5" thickBot="1" x14ac:dyDescent="0.25"/>
    <row r="53" spans="1:20" ht="14.25" customHeight="1" x14ac:dyDescent="0.25">
      <c r="A53" s="48" t="s">
        <v>44</v>
      </c>
      <c r="B53" s="42" t="s">
        <v>45</v>
      </c>
      <c r="C53" s="33"/>
      <c r="D53" s="33"/>
      <c r="E53" s="34"/>
      <c r="F53" s="12"/>
      <c r="G53" s="12"/>
    </row>
    <row r="54" spans="1:20" ht="14.25" customHeight="1" thickBot="1" x14ac:dyDescent="0.3">
      <c r="A54" s="45" t="s">
        <v>147</v>
      </c>
      <c r="B54" s="43" t="s">
        <v>40</v>
      </c>
      <c r="C54" s="35" t="s">
        <v>46</v>
      </c>
      <c r="D54" s="35" t="s">
        <v>47</v>
      </c>
      <c r="E54" s="36" t="s">
        <v>48</v>
      </c>
      <c r="F54" s="12"/>
      <c r="G54" s="12"/>
    </row>
    <row r="55" spans="1:20" x14ac:dyDescent="0.2">
      <c r="A55" s="49" t="str">
        <f>+A$9</f>
        <v>Erdgas je m3</v>
      </c>
      <c r="B55" s="50">
        <v>2440.0183271587803</v>
      </c>
      <c r="C55" s="51">
        <v>2232.2713883765205</v>
      </c>
      <c r="D55" s="37">
        <v>6.7259410609079975</v>
      </c>
      <c r="E55" s="38">
        <v>2.241193057709992E-2</v>
      </c>
      <c r="F55" s="14"/>
      <c r="G55" s="14"/>
      <c r="S55" s="11"/>
      <c r="T55" s="11"/>
    </row>
    <row r="56" spans="1:20" x14ac:dyDescent="0.2">
      <c r="A56" s="46" t="str">
        <f>+A10</f>
        <v>Erdgas je kWh (Heizwert)</v>
      </c>
      <c r="B56" s="52">
        <v>246.86026907422587</v>
      </c>
      <c r="C56" s="24">
        <v>225.84373019672887</v>
      </c>
      <c r="D56" s="10">
        <v>0.68042443963482047</v>
      </c>
      <c r="E56" s="39">
        <v>2.2672387620497401E-3</v>
      </c>
      <c r="F56" s="14"/>
      <c r="G56" s="14"/>
      <c r="S56" s="11"/>
      <c r="T56" s="11"/>
    </row>
    <row r="57" spans="1:20" x14ac:dyDescent="0.2">
      <c r="A57" s="46" t="str">
        <f t="shared" ref="A57:A74" si="3">+A11</f>
        <v>Erdgas je kWh (Brennwert)</v>
      </c>
      <c r="B57" s="52">
        <v>224.42039481440685</v>
      </c>
      <c r="C57" s="24">
        <v>205.31441402609897</v>
      </c>
      <c r="D57" s="10">
        <v>0.61856874411030294</v>
      </c>
      <c r="E57" s="39">
        <v>2.0611419019967913E-3</v>
      </c>
      <c r="F57" s="14"/>
      <c r="G57" s="14"/>
      <c r="S57" s="11"/>
      <c r="T57" s="11"/>
    </row>
    <row r="58" spans="1:20" x14ac:dyDescent="0.2">
      <c r="A58" s="46" t="str">
        <f t="shared" si="3"/>
        <v>Heizöl je Liter</v>
      </c>
      <c r="B58" s="52">
        <v>3166.7064520290619</v>
      </c>
      <c r="C58" s="24">
        <v>3130.9607053727432</v>
      </c>
      <c r="D58" s="10">
        <v>0.85530034346770567</v>
      </c>
      <c r="E58" s="39">
        <v>3.7655476171529374E-2</v>
      </c>
      <c r="F58" s="14"/>
      <c r="G58" s="14"/>
      <c r="S58" s="11"/>
      <c r="T58" s="11"/>
    </row>
    <row r="59" spans="1:20" x14ac:dyDescent="0.2">
      <c r="A59" s="46" t="str">
        <f t="shared" si="3"/>
        <v>Holz-Scheit je kg</v>
      </c>
      <c r="B59" s="52">
        <v>71.544464088930013</v>
      </c>
      <c r="C59" s="24">
        <v>26.30715254339972</v>
      </c>
      <c r="D59" s="10">
        <v>1.3049533240314379</v>
      </c>
      <c r="E59" s="39">
        <v>2.2761906856643196E-2</v>
      </c>
      <c r="F59" s="14"/>
      <c r="G59" s="14"/>
      <c r="S59" s="11"/>
      <c r="T59" s="11"/>
    </row>
    <row r="60" spans="1:20" x14ac:dyDescent="0.2">
      <c r="A60" s="46" t="str">
        <f t="shared" si="3"/>
        <v>Holz-Pellets je kg</v>
      </c>
      <c r="B60" s="52">
        <v>112.21886786173191</v>
      </c>
      <c r="C60" s="24">
        <v>99.735852715519712</v>
      </c>
      <c r="D60" s="10">
        <v>0.17710676842712286</v>
      </c>
      <c r="E60" s="39">
        <v>2.6545562647789324E-2</v>
      </c>
      <c r="F60" s="14"/>
      <c r="G60" s="14"/>
      <c r="S60" s="11"/>
      <c r="T60" s="11"/>
    </row>
    <row r="61" spans="1:20" x14ac:dyDescent="0.2">
      <c r="A61" s="46" t="str">
        <f t="shared" si="3"/>
        <v>Fernwärme-mix je kWh</v>
      </c>
      <c r="B61" s="52">
        <v>254.13332475109257</v>
      </c>
      <c r="C61" s="24">
        <v>237.39609840595642</v>
      </c>
      <c r="D61" s="10">
        <v>0.40786221078373197</v>
      </c>
      <c r="E61" s="39">
        <v>1.693824536441739E-2</v>
      </c>
      <c r="F61" s="14"/>
      <c r="G61" s="14"/>
      <c r="S61" s="11"/>
      <c r="T61" s="11"/>
    </row>
    <row r="62" spans="1:20" x14ac:dyDescent="0.2">
      <c r="A62" s="46" t="str">
        <f t="shared" si="3"/>
        <v>Stromnetz-lokal je kWh</v>
      </c>
      <c r="B62" s="52">
        <v>559.75446037207428</v>
      </c>
      <c r="C62" s="24">
        <v>530.95878166682519</v>
      </c>
      <c r="D62" s="10">
        <v>0.59826675721134692</v>
      </c>
      <c r="E62" s="39">
        <v>3.9905062610920222E-2</v>
      </c>
      <c r="F62" s="14"/>
      <c r="G62" s="14"/>
      <c r="S62" s="11"/>
      <c r="T62" s="11"/>
    </row>
    <row r="63" spans="1:20" x14ac:dyDescent="0.2">
      <c r="A63" s="46" t="str">
        <f t="shared" si="3"/>
        <v>Benzin je Liter, inkl. Biokraftstoffanteil</v>
      </c>
      <c r="B63" s="52">
        <v>2703.5140503238358</v>
      </c>
      <c r="C63" s="24">
        <v>2642.1556561855573</v>
      </c>
      <c r="D63" s="10">
        <v>0.73681215464091909</v>
      </c>
      <c r="E63" s="39">
        <v>0.14779011008396492</v>
      </c>
      <c r="F63" s="14"/>
      <c r="G63" s="14"/>
      <c r="S63" s="11"/>
      <c r="T63" s="11"/>
    </row>
    <row r="64" spans="1:20" x14ac:dyDescent="0.2">
      <c r="A64" s="46" t="str">
        <f t="shared" si="3"/>
        <v>Benzin je Liter, ohne Biokraftstoffanteil</v>
      </c>
      <c r="B64" s="52">
        <v>2737.7210876866343</v>
      </c>
      <c r="C64" s="24">
        <v>2709.2243010933148</v>
      </c>
      <c r="D64" s="10">
        <v>0.71244889931220079</v>
      </c>
      <c r="E64" s="39">
        <v>2.6609184322207949E-2</v>
      </c>
      <c r="F64" s="14"/>
      <c r="G64" s="14"/>
      <c r="S64" s="11"/>
      <c r="T64" s="11"/>
    </row>
    <row r="65" spans="1:20" x14ac:dyDescent="0.2">
      <c r="A65" s="46" t="str">
        <f t="shared" si="3"/>
        <v>Diesel  je Liter, inkl. Biokraftstoffanteil</v>
      </c>
      <c r="B65" s="52">
        <v>3015.2389152717324</v>
      </c>
      <c r="C65" s="24">
        <v>2896.0414938104391</v>
      </c>
      <c r="D65" s="10">
        <v>1.2572637045962067</v>
      </c>
      <c r="E65" s="39">
        <v>0.30710484748292488</v>
      </c>
      <c r="F65" s="14"/>
      <c r="G65" s="14"/>
      <c r="S65" s="11"/>
      <c r="T65" s="11"/>
    </row>
    <row r="66" spans="1:20" x14ac:dyDescent="0.2">
      <c r="A66" s="46" t="str">
        <f t="shared" si="3"/>
        <v>Diesel  je Liter, ohne Biokraftstoffanteil</v>
      </c>
      <c r="B66" s="52">
        <v>3055.4131978060527</v>
      </c>
      <c r="C66" s="24">
        <v>3016.3381839570634</v>
      </c>
      <c r="D66" s="10">
        <v>0.71421705526864887</v>
      </c>
      <c r="E66" s="39">
        <v>6.6297414309452435E-2</v>
      </c>
      <c r="F66" s="14"/>
      <c r="G66" s="14"/>
      <c r="S66" s="11"/>
      <c r="T66" s="11"/>
    </row>
    <row r="67" spans="1:20" x14ac:dyDescent="0.2">
      <c r="A67" s="46" t="str">
        <f t="shared" si="3"/>
        <v xml:space="preserve"> </v>
      </c>
      <c r="B67" s="52"/>
      <c r="C67" s="24"/>
      <c r="D67" s="10"/>
      <c r="E67" s="39"/>
      <c r="F67" s="14"/>
      <c r="G67" s="14"/>
      <c r="S67" s="11"/>
      <c r="T67" s="11"/>
    </row>
    <row r="68" spans="1:20" x14ac:dyDescent="0.2">
      <c r="A68" s="46" t="str">
        <f t="shared" si="3"/>
        <v xml:space="preserve"> </v>
      </c>
      <c r="B68" s="52"/>
      <c r="C68" s="24"/>
      <c r="D68" s="10"/>
      <c r="E68" s="39"/>
      <c r="F68" s="14"/>
      <c r="G68" s="14"/>
      <c r="S68" s="11"/>
      <c r="T68" s="11"/>
    </row>
    <row r="69" spans="1:20" x14ac:dyDescent="0.2">
      <c r="A69" s="46" t="str">
        <f t="shared" si="3"/>
        <v xml:space="preserve"> </v>
      </c>
      <c r="B69" s="52"/>
      <c r="C69" s="24"/>
      <c r="D69" s="10"/>
      <c r="E69" s="39"/>
      <c r="F69" s="14"/>
      <c r="G69" s="14"/>
      <c r="S69" s="11"/>
      <c r="T69" s="11"/>
    </row>
    <row r="70" spans="1:20" x14ac:dyDescent="0.2">
      <c r="A70" s="46" t="str">
        <f t="shared" si="3"/>
        <v xml:space="preserve"> </v>
      </c>
      <c r="B70" s="52"/>
      <c r="C70" s="24"/>
      <c r="D70" s="10"/>
      <c r="E70" s="39"/>
      <c r="F70" s="14"/>
      <c r="G70" s="14"/>
      <c r="S70" s="11"/>
      <c r="T70" s="11"/>
    </row>
    <row r="71" spans="1:20" x14ac:dyDescent="0.2">
      <c r="A71" s="46" t="str">
        <f t="shared" si="3"/>
        <v xml:space="preserve"> </v>
      </c>
      <c r="B71" s="52"/>
      <c r="C71" s="24"/>
      <c r="D71" s="10"/>
      <c r="E71" s="39"/>
      <c r="F71" s="14"/>
      <c r="G71" s="14"/>
      <c r="S71" s="11"/>
      <c r="T71" s="11"/>
    </row>
    <row r="72" spans="1:20" x14ac:dyDescent="0.2">
      <c r="A72" s="46" t="str">
        <f t="shared" si="3"/>
        <v xml:space="preserve"> </v>
      </c>
      <c r="B72" s="52"/>
      <c r="C72" s="24"/>
      <c r="D72" s="10"/>
      <c r="E72" s="39"/>
      <c r="F72" s="14"/>
      <c r="G72" s="14"/>
      <c r="S72" s="11"/>
      <c r="T72" s="11"/>
    </row>
    <row r="73" spans="1:20" x14ac:dyDescent="0.2">
      <c r="A73" s="46" t="str">
        <f t="shared" si="3"/>
        <v xml:space="preserve"> </v>
      </c>
      <c r="B73" s="52"/>
      <c r="C73" s="24"/>
      <c r="D73" s="10"/>
      <c r="E73" s="39"/>
      <c r="G73" s="14"/>
      <c r="S73" s="11"/>
      <c r="T73" s="11"/>
    </row>
    <row r="74" spans="1:20" ht="13.5" thickBot="1" x14ac:dyDescent="0.25">
      <c r="A74" s="47" t="str">
        <f t="shared" si="3"/>
        <v xml:space="preserve"> </v>
      </c>
      <c r="B74" s="53"/>
      <c r="C74" s="54"/>
      <c r="D74" s="40"/>
      <c r="E74" s="41"/>
      <c r="F74" s="15"/>
      <c r="G74" s="14"/>
      <c r="S74" s="11"/>
      <c r="T74" s="11"/>
    </row>
    <row r="75" spans="1:20" ht="13.5" thickBot="1" x14ac:dyDescent="0.25"/>
    <row r="76" spans="1:20" x14ac:dyDescent="0.2">
      <c r="A76" s="55" t="s">
        <v>49</v>
      </c>
      <c r="B76" s="42"/>
      <c r="C76" s="33" t="s">
        <v>50</v>
      </c>
      <c r="D76" s="34" t="s">
        <v>51</v>
      </c>
    </row>
    <row r="77" spans="1:20" ht="14.25" customHeight="1" thickBot="1" x14ac:dyDescent="0.3">
      <c r="A77" s="45" t="s">
        <v>148</v>
      </c>
      <c r="B77" s="43" t="s">
        <v>52</v>
      </c>
      <c r="C77" s="35" t="s">
        <v>53</v>
      </c>
      <c r="D77" s="36" t="s">
        <v>53</v>
      </c>
    </row>
    <row r="78" spans="1:20" x14ac:dyDescent="0.2">
      <c r="A78" s="49" t="str">
        <f>+A9</f>
        <v>Erdgas je m3</v>
      </c>
      <c r="B78" s="56">
        <v>11.332153969019299</v>
      </c>
      <c r="C78" s="57">
        <v>11.243444772583116</v>
      </c>
      <c r="D78" s="38">
        <v>8.8709196436181845E-2</v>
      </c>
    </row>
    <row r="79" spans="1:20" x14ac:dyDescent="0.2">
      <c r="A79" s="46" t="str">
        <f t="shared" ref="A79:A97" si="4">+A10</f>
        <v>Erdgas je kWh (Heizwert)</v>
      </c>
      <c r="B79" s="58">
        <v>1.1463039886882109</v>
      </c>
      <c r="C79" s="13">
        <v>1.137381900484518</v>
      </c>
      <c r="D79" s="39">
        <v>8.9220882036929183E-3</v>
      </c>
    </row>
    <row r="80" spans="1:20" x14ac:dyDescent="0.2">
      <c r="A80" s="46" t="str">
        <f t="shared" si="4"/>
        <v>Erdgas je kWh (Brennwert)</v>
      </c>
      <c r="B80" s="58">
        <v>1.0420963226066966</v>
      </c>
      <c r="C80" s="13">
        <v>1.033985328917902</v>
      </c>
      <c r="D80" s="39">
        <v>8.1109936887945686E-3</v>
      </c>
    </row>
    <row r="81" spans="1:4" x14ac:dyDescent="0.2">
      <c r="A81" s="46" t="str">
        <f t="shared" si="4"/>
        <v>Heizöl je Liter</v>
      </c>
      <c r="B81" s="58">
        <v>11.740230625535483</v>
      </c>
      <c r="C81" s="13">
        <v>11.629377808933729</v>
      </c>
      <c r="D81" s="39">
        <v>0.1108528166017539</v>
      </c>
    </row>
    <row r="82" spans="1:4" x14ac:dyDescent="0.2">
      <c r="A82" s="46" t="str">
        <f t="shared" si="4"/>
        <v>Holz-Scheit je kg</v>
      </c>
      <c r="B82" s="58">
        <v>4.0132627740443354</v>
      </c>
      <c r="C82" s="13">
        <v>9.4755991261206637E-2</v>
      </c>
      <c r="D82" s="39">
        <v>3.9185067827831288</v>
      </c>
    </row>
    <row r="83" spans="1:4" x14ac:dyDescent="0.2">
      <c r="A83" s="46" t="str">
        <f t="shared" si="4"/>
        <v>Holz-Pellets je kg</v>
      </c>
      <c r="B83" s="58">
        <v>5.0283398591302015</v>
      </c>
      <c r="C83" s="13">
        <v>0.35831150489771446</v>
      </c>
      <c r="D83" s="39">
        <v>4.6700283542324863</v>
      </c>
    </row>
    <row r="84" spans="1:4" x14ac:dyDescent="0.2">
      <c r="A84" s="46" t="str">
        <f t="shared" si="4"/>
        <v>Fernwärme-mix je kWh</v>
      </c>
      <c r="B84" s="58">
        <v>1.187458425388761</v>
      </c>
      <c r="C84" s="13">
        <v>0.84144481646732205</v>
      </c>
      <c r="D84" s="39">
        <v>0.34601360892143912</v>
      </c>
    </row>
    <row r="85" spans="1:4" x14ac:dyDescent="0.2">
      <c r="A85" s="46" t="str">
        <f t="shared" si="4"/>
        <v>Stromnetz-lokal je kWh</v>
      </c>
      <c r="B85" s="58">
        <v>2.5469932215789686</v>
      </c>
      <c r="C85" s="13">
        <v>1.912486166628939</v>
      </c>
      <c r="D85" s="39">
        <v>0.63450705495002957</v>
      </c>
    </row>
    <row r="86" spans="1:4" x14ac:dyDescent="0.2">
      <c r="A86" s="46" t="str">
        <f t="shared" si="4"/>
        <v>Benzin je Liter, inkl. Biokraftstoffanteil</v>
      </c>
      <c r="B86" s="58">
        <v>10.806764455086929</v>
      </c>
      <c r="C86" s="13">
        <v>10.20673934764122</v>
      </c>
      <c r="D86" s="39">
        <v>0.60002510744570914</v>
      </c>
    </row>
    <row r="87" spans="1:4" x14ac:dyDescent="0.2">
      <c r="A87" s="46" t="str">
        <f t="shared" si="4"/>
        <v>Benzin je Liter, ohne Biokraftstoffanteil</v>
      </c>
      <c r="B87" s="58">
        <v>10.682319616856072</v>
      </c>
      <c r="C87" s="13">
        <v>10.647913294318197</v>
      </c>
      <c r="D87" s="39">
        <v>3.4406322537874852E-2</v>
      </c>
    </row>
    <row r="88" spans="1:4" x14ac:dyDescent="0.2">
      <c r="A88" s="46" t="str">
        <f t="shared" si="4"/>
        <v>Diesel  je Liter, inkl. Biokraftstoffanteil</v>
      </c>
      <c r="B88" s="58">
        <v>11.620548822097344</v>
      </c>
      <c r="C88" s="13">
        <v>10.744999135785434</v>
      </c>
      <c r="D88" s="39">
        <v>0.87554968631190966</v>
      </c>
    </row>
    <row r="89" spans="1:4" x14ac:dyDescent="0.2">
      <c r="A89" s="46" t="str">
        <f t="shared" si="4"/>
        <v>Diesel  je Liter, ohne Biokraftstoffanteil</v>
      </c>
      <c r="B89" s="58">
        <v>11.353073934439099</v>
      </c>
      <c r="C89" s="13">
        <v>11.318096001379528</v>
      </c>
      <c r="D89" s="39">
        <v>3.4977933059569213E-2</v>
      </c>
    </row>
    <row r="90" spans="1:4" x14ac:dyDescent="0.2">
      <c r="A90" s="46" t="str">
        <f t="shared" si="4"/>
        <v xml:space="preserve"> </v>
      </c>
      <c r="B90" s="58"/>
      <c r="C90" s="13"/>
      <c r="D90" s="39"/>
    </row>
    <row r="91" spans="1:4" x14ac:dyDescent="0.2">
      <c r="A91" s="46" t="str">
        <f t="shared" si="4"/>
        <v xml:space="preserve"> </v>
      </c>
      <c r="B91" s="58"/>
      <c r="C91" s="13"/>
      <c r="D91" s="39"/>
    </row>
    <row r="92" spans="1:4" x14ac:dyDescent="0.2">
      <c r="A92" s="46" t="str">
        <f t="shared" si="4"/>
        <v xml:space="preserve"> </v>
      </c>
      <c r="B92" s="58"/>
      <c r="C92" s="13"/>
      <c r="D92" s="39"/>
    </row>
    <row r="93" spans="1:4" x14ac:dyDescent="0.2">
      <c r="A93" s="46" t="str">
        <f t="shared" si="4"/>
        <v xml:space="preserve"> </v>
      </c>
      <c r="B93" s="58"/>
      <c r="C93" s="13"/>
      <c r="D93" s="39"/>
    </row>
    <row r="94" spans="1:4" x14ac:dyDescent="0.2">
      <c r="A94" s="46" t="str">
        <f t="shared" si="4"/>
        <v xml:space="preserve"> </v>
      </c>
      <c r="B94" s="58"/>
      <c r="C94" s="13"/>
      <c r="D94" s="39"/>
    </row>
    <row r="95" spans="1:4" x14ac:dyDescent="0.2">
      <c r="A95" s="46" t="str">
        <f t="shared" si="4"/>
        <v xml:space="preserve"> </v>
      </c>
      <c r="B95" s="58"/>
      <c r="C95" s="13"/>
      <c r="D95" s="39"/>
    </row>
    <row r="96" spans="1:4" x14ac:dyDescent="0.2">
      <c r="A96" s="46" t="str">
        <f t="shared" si="4"/>
        <v xml:space="preserve"> </v>
      </c>
      <c r="B96" s="58"/>
      <c r="C96" s="13"/>
      <c r="D96" s="39"/>
    </row>
    <row r="97" spans="1:9" ht="13.5" thickBot="1" x14ac:dyDescent="0.25">
      <c r="A97" s="47" t="str">
        <f t="shared" si="4"/>
        <v xml:space="preserve"> </v>
      </c>
      <c r="B97" s="59"/>
      <c r="C97" s="60"/>
      <c r="D97" s="41"/>
    </row>
    <row r="98" spans="1:9" ht="13.5" thickBot="1" x14ac:dyDescent="0.25"/>
    <row r="99" spans="1:9" x14ac:dyDescent="0.2">
      <c r="A99" s="63" t="s">
        <v>54</v>
      </c>
      <c r="B99" s="61"/>
    </row>
    <row r="100" spans="1:9" ht="14.25" customHeight="1" thickBot="1" x14ac:dyDescent="0.25">
      <c r="A100" s="45" t="s">
        <v>55</v>
      </c>
      <c r="B100" s="62" t="s">
        <v>146</v>
      </c>
      <c r="D100" s="14"/>
      <c r="E100" s="14"/>
      <c r="F100" s="14"/>
      <c r="G100" s="14"/>
      <c r="H100" s="14"/>
      <c r="I100" s="14"/>
    </row>
    <row r="101" spans="1:9" x14ac:dyDescent="0.2">
      <c r="A101" s="49" t="str">
        <f>+A9</f>
        <v>Erdgas je m3</v>
      </c>
      <c r="B101" s="89">
        <v>4.3362238808725686E-3</v>
      </c>
    </row>
    <row r="102" spans="1:9" x14ac:dyDescent="0.2">
      <c r="A102" s="46" t="str">
        <f t="shared" ref="A102:A120" si="5">+A10</f>
        <v>Erdgas je kWh (Heizwert)</v>
      </c>
      <c r="B102" s="90">
        <v>4.3844791643232685E-4</v>
      </c>
    </row>
    <row r="103" spans="1:9" x14ac:dyDescent="0.2">
      <c r="A103" s="46" t="str">
        <f t="shared" si="5"/>
        <v>Erdgas je kWh (Brennwert)</v>
      </c>
      <c r="B103" s="90">
        <v>3.9859250158532446E-4</v>
      </c>
    </row>
    <row r="104" spans="1:9" x14ac:dyDescent="0.2">
      <c r="A104" s="46" t="str">
        <f t="shared" si="5"/>
        <v>Heizöl je Liter</v>
      </c>
      <c r="B104" s="90">
        <v>5.7409694602536107E-3</v>
      </c>
    </row>
    <row r="105" spans="1:9" x14ac:dyDescent="0.2">
      <c r="A105" s="46" t="str">
        <f t="shared" si="5"/>
        <v>Holz-Scheit je kg</v>
      </c>
      <c r="B105" s="90">
        <v>4.5139222667586847E-3</v>
      </c>
    </row>
    <row r="106" spans="1:9" x14ac:dyDescent="0.2">
      <c r="A106" s="46" t="str">
        <f t="shared" si="5"/>
        <v>Holz-Pellets je kg</v>
      </c>
      <c r="B106" s="90">
        <v>7.5257569923176176E-3</v>
      </c>
    </row>
    <row r="107" spans="1:9" x14ac:dyDescent="0.2">
      <c r="A107" s="46" t="str">
        <f t="shared" si="5"/>
        <v>Fernwärme-mix je kWh</v>
      </c>
      <c r="B107" s="90">
        <v>1.6800951093268093E-3</v>
      </c>
    </row>
    <row r="108" spans="1:9" x14ac:dyDescent="0.2">
      <c r="A108" s="46" t="str">
        <f t="shared" si="5"/>
        <v>Stromnetz-lokal je kWh</v>
      </c>
      <c r="B108" s="90">
        <v>3.9652241641852576E-2</v>
      </c>
    </row>
    <row r="109" spans="1:9" x14ac:dyDescent="0.2">
      <c r="A109" s="46" t="str">
        <f t="shared" si="5"/>
        <v>Benzin je Liter, inkl. Biokraftstoffanteil</v>
      </c>
      <c r="B109" s="90">
        <v>0.14626849491897503</v>
      </c>
    </row>
    <row r="110" spans="1:9" x14ac:dyDescent="0.2">
      <c r="A110" s="46" t="str">
        <f t="shared" si="5"/>
        <v>Benzin je Liter, ohne Biokraftstoffanteil</v>
      </c>
      <c r="B110" s="90">
        <v>1.7129779203130069E-3</v>
      </c>
    </row>
    <row r="111" spans="1:9" x14ac:dyDescent="0.2">
      <c r="A111" s="46" t="str">
        <f t="shared" si="5"/>
        <v>Diesel  je Liter, inkl. Biokraftstoffanteil</v>
      </c>
      <c r="B111" s="75">
        <v>0.34710473563079963</v>
      </c>
    </row>
    <row r="112" spans="1:9" x14ac:dyDescent="0.2">
      <c r="A112" s="46" t="str">
        <f t="shared" si="5"/>
        <v>Diesel  je Liter, ohne Biokraftstoffanteil</v>
      </c>
      <c r="B112" s="75">
        <v>1.7830686261994476E-3</v>
      </c>
    </row>
    <row r="113" spans="1:2" x14ac:dyDescent="0.2">
      <c r="A113" s="46" t="str">
        <f t="shared" si="5"/>
        <v xml:space="preserve"> </v>
      </c>
      <c r="B113" s="75"/>
    </row>
    <row r="114" spans="1:2" x14ac:dyDescent="0.2">
      <c r="A114" s="46" t="str">
        <f t="shared" si="5"/>
        <v xml:space="preserve"> </v>
      </c>
      <c r="B114" s="75"/>
    </row>
    <row r="115" spans="1:2" x14ac:dyDescent="0.2">
      <c r="A115" s="46" t="str">
        <f t="shared" si="5"/>
        <v xml:space="preserve"> </v>
      </c>
      <c r="B115" s="75"/>
    </row>
    <row r="116" spans="1:2" x14ac:dyDescent="0.2">
      <c r="A116" s="46" t="str">
        <f t="shared" si="5"/>
        <v xml:space="preserve"> </v>
      </c>
      <c r="B116" s="75"/>
    </row>
    <row r="117" spans="1:2" x14ac:dyDescent="0.2">
      <c r="A117" s="46" t="str">
        <f t="shared" si="5"/>
        <v xml:space="preserve"> </v>
      </c>
      <c r="B117" s="75"/>
    </row>
    <row r="118" spans="1:2" x14ac:dyDescent="0.2">
      <c r="A118" s="46" t="str">
        <f t="shared" si="5"/>
        <v xml:space="preserve"> </v>
      </c>
      <c r="B118" s="75"/>
    </row>
    <row r="119" spans="1:2" x14ac:dyDescent="0.2">
      <c r="A119" s="46" t="str">
        <f t="shared" si="5"/>
        <v xml:space="preserve"> </v>
      </c>
      <c r="B119" s="75"/>
    </row>
    <row r="120" spans="1:2" ht="13.5" thickBot="1" x14ac:dyDescent="0.25">
      <c r="A120" s="47" t="str">
        <f t="shared" si="5"/>
        <v xml:space="preserve"> </v>
      </c>
      <c r="B120" s="76"/>
    </row>
    <row r="128" spans="1:2" ht="17.25" x14ac:dyDescent="0.25">
      <c r="A128" s="6"/>
    </row>
    <row r="129" spans="1:1" ht="17.25" x14ac:dyDescent="0.25">
      <c r="A129" s="6"/>
    </row>
    <row r="130" spans="1:1" ht="17.25" x14ac:dyDescent="0.25">
      <c r="A130" s="6"/>
    </row>
    <row r="131" spans="1:1" ht="17.25" x14ac:dyDescent="0.25">
      <c r="A131" s="6"/>
    </row>
    <row r="132" spans="1:1" ht="17.25" x14ac:dyDescent="0.25">
      <c r="A132" s="6"/>
    </row>
    <row r="133" spans="1:1" ht="17.25" x14ac:dyDescent="0.25">
      <c r="A133" s="6"/>
    </row>
    <row r="134" spans="1:1" ht="17.25" x14ac:dyDescent="0.25">
      <c r="A134" s="6"/>
    </row>
    <row r="135" spans="1:1" ht="17.25" x14ac:dyDescent="0.25">
      <c r="A135" s="6"/>
    </row>
    <row r="136" spans="1:1" ht="17.25" x14ac:dyDescent="0.25">
      <c r="A136" s="6"/>
    </row>
    <row r="137" spans="1:1" ht="17.25" x14ac:dyDescent="0.25">
      <c r="A137" s="6"/>
    </row>
  </sheetData>
  <mergeCells count="18">
    <mergeCell ref="B22:G22"/>
    <mergeCell ref="B29:G29"/>
    <mergeCell ref="B27:G27"/>
    <mergeCell ref="B28:G28"/>
    <mergeCell ref="B25:G25"/>
    <mergeCell ref="B26:G26"/>
    <mergeCell ref="B23:G23"/>
    <mergeCell ref="B24:G24"/>
    <mergeCell ref="B17:G17"/>
    <mergeCell ref="B21:G21"/>
    <mergeCell ref="B19:G19"/>
    <mergeCell ref="B20:G20"/>
    <mergeCell ref="B3:G3"/>
    <mergeCell ref="B5:G5"/>
    <mergeCell ref="B6:G6"/>
    <mergeCell ref="B8:G8"/>
    <mergeCell ref="B9:G9"/>
    <mergeCell ref="B4:G4"/>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8">
    <tabColor indexed="47"/>
  </sheetPr>
  <dimension ref="A1:J131"/>
  <sheetViews>
    <sheetView workbookViewId="0">
      <selection activeCell="B3" sqref="B3:G3"/>
    </sheetView>
  </sheetViews>
  <sheetFormatPr baseColWidth="10" defaultColWidth="11.42578125" defaultRowHeight="12.75" x14ac:dyDescent="0.2"/>
  <cols>
    <col min="1" max="1" width="43.140625" customWidth="1"/>
    <col min="2" max="2" width="17.5703125" customWidth="1"/>
    <col min="3" max="5" width="15.42578125" customWidth="1"/>
    <col min="6" max="6" width="13.5703125" customWidth="1"/>
    <col min="7" max="7" width="21.5703125" customWidth="1"/>
    <col min="8" max="8" width="12.42578125" customWidth="1"/>
    <col min="9" max="9" width="12.85546875" customWidth="1"/>
  </cols>
  <sheetData>
    <row r="1" spans="1:10" ht="15.75" customHeight="1" x14ac:dyDescent="0.25">
      <c r="A1" s="164" t="str">
        <f>"Ergebnisse aus GEMIS "&amp;Einführung!F3</f>
        <v>Ergebnisse aus GEMIS Version 5.0</v>
      </c>
      <c r="B1" s="2"/>
      <c r="C1" s="19" t="s">
        <v>94</v>
      </c>
      <c r="D1" s="2"/>
      <c r="E1" s="2"/>
      <c r="F1" s="2"/>
      <c r="G1" s="2"/>
    </row>
    <row r="2" spans="1:10" x14ac:dyDescent="0.2">
      <c r="A2" s="1"/>
      <c r="B2" s="2"/>
      <c r="C2" s="2"/>
      <c r="D2" s="2"/>
      <c r="E2" s="2"/>
      <c r="F2" s="2"/>
      <c r="G2" s="2"/>
    </row>
    <row r="3" spans="1:10" x14ac:dyDescent="0.2">
      <c r="A3" s="5" t="s">
        <v>31</v>
      </c>
      <c r="B3" s="232" t="s">
        <v>268</v>
      </c>
      <c r="C3" s="233"/>
      <c r="D3" s="233"/>
      <c r="E3" s="233"/>
      <c r="F3" s="233"/>
      <c r="G3" s="234"/>
    </row>
    <row r="4" spans="1:10" ht="71.45" customHeight="1" x14ac:dyDescent="0.2">
      <c r="A4" s="16" t="s">
        <v>32</v>
      </c>
      <c r="B4" s="226" t="s">
        <v>231</v>
      </c>
      <c r="C4" s="227"/>
      <c r="D4" s="227"/>
      <c r="E4" s="227"/>
      <c r="F4" s="227"/>
      <c r="G4" s="228"/>
      <c r="H4" s="28"/>
      <c r="I4" s="28"/>
    </row>
    <row r="5" spans="1:10" x14ac:dyDescent="0.2">
      <c r="A5" s="7" t="s">
        <v>33</v>
      </c>
      <c r="B5" s="202" t="s">
        <v>34</v>
      </c>
      <c r="C5" s="203"/>
      <c r="D5" s="203"/>
      <c r="E5" s="203"/>
      <c r="F5" s="203"/>
      <c r="G5" s="204"/>
      <c r="H5" s="22"/>
      <c r="I5" t="s">
        <v>65</v>
      </c>
    </row>
    <row r="6" spans="1:10" ht="17.25" customHeight="1" x14ac:dyDescent="0.25">
      <c r="A6" s="8"/>
      <c r="B6" s="229" t="s">
        <v>110</v>
      </c>
      <c r="C6" s="230"/>
      <c r="D6" s="230"/>
      <c r="E6" s="230"/>
      <c r="F6" s="230"/>
      <c r="G6" s="231"/>
      <c r="H6" s="29"/>
      <c r="I6" t="s">
        <v>95</v>
      </c>
      <c r="J6" s="6"/>
    </row>
    <row r="7" spans="1:10" ht="13.5" thickBot="1" x14ac:dyDescent="0.25"/>
    <row r="8" spans="1:10" ht="13.5" thickBot="1" x14ac:dyDescent="0.25">
      <c r="A8" s="23" t="s">
        <v>92</v>
      </c>
      <c r="B8" s="225" t="s">
        <v>93</v>
      </c>
      <c r="C8" s="225"/>
      <c r="D8" s="225"/>
      <c r="E8" s="225"/>
      <c r="F8" s="225"/>
      <c r="G8" s="225"/>
      <c r="H8" s="23" t="s">
        <v>37</v>
      </c>
      <c r="I8" s="25"/>
    </row>
    <row r="9" spans="1:10" ht="12.75" customHeight="1" x14ac:dyDescent="0.2">
      <c r="A9" s="70" t="s">
        <v>97</v>
      </c>
      <c r="B9" s="221" t="s">
        <v>98</v>
      </c>
      <c r="C9" s="221"/>
      <c r="D9" s="221"/>
      <c r="E9" s="221"/>
      <c r="F9" s="221"/>
      <c r="G9" s="221"/>
      <c r="H9" s="78">
        <v>2015</v>
      </c>
      <c r="I9" s="30"/>
    </row>
    <row r="10" spans="1:10" ht="12.75" customHeight="1" x14ac:dyDescent="0.2">
      <c r="A10" s="70" t="s">
        <v>315</v>
      </c>
      <c r="B10" s="221" t="s">
        <v>99</v>
      </c>
      <c r="C10" s="221"/>
      <c r="D10" s="221"/>
      <c r="E10" s="221"/>
      <c r="F10" s="221"/>
      <c r="G10" s="221"/>
      <c r="H10" s="73">
        <v>2015</v>
      </c>
      <c r="I10" s="30"/>
    </row>
    <row r="11" spans="1:10" ht="12.75" customHeight="1" x14ac:dyDescent="0.2">
      <c r="A11" s="178" t="s">
        <v>316</v>
      </c>
      <c r="B11" s="222" t="s">
        <v>279</v>
      </c>
      <c r="C11" s="221"/>
      <c r="D11" s="221"/>
      <c r="E11" s="221"/>
      <c r="F11" s="221"/>
      <c r="G11" s="221"/>
      <c r="H11" s="73">
        <v>2015</v>
      </c>
      <c r="I11" s="30"/>
    </row>
    <row r="12" spans="1:10" ht="12.75" customHeight="1" x14ac:dyDescent="0.2">
      <c r="A12" s="178" t="s">
        <v>96</v>
      </c>
      <c r="B12" s="222" t="s">
        <v>280</v>
      </c>
      <c r="C12" s="221"/>
      <c r="D12" s="221"/>
      <c r="E12" s="221"/>
      <c r="F12" s="221"/>
      <c r="G12" s="221"/>
      <c r="H12" s="73">
        <v>2015</v>
      </c>
      <c r="I12" s="30"/>
    </row>
    <row r="13" spans="1:10" ht="12.75" customHeight="1" x14ac:dyDescent="0.2">
      <c r="A13" s="178" t="s">
        <v>282</v>
      </c>
      <c r="B13" s="222" t="s">
        <v>284</v>
      </c>
      <c r="C13" s="221"/>
      <c r="D13" s="221"/>
      <c r="E13" s="221"/>
      <c r="F13" s="221"/>
      <c r="G13" s="221"/>
      <c r="H13" s="73">
        <v>2015</v>
      </c>
      <c r="I13" s="30"/>
    </row>
    <row r="14" spans="1:10" ht="12.75" customHeight="1" x14ac:dyDescent="0.2">
      <c r="A14" s="178" t="s">
        <v>283</v>
      </c>
      <c r="B14" s="222" t="s">
        <v>285</v>
      </c>
      <c r="C14" s="221"/>
      <c r="D14" s="221"/>
      <c r="E14" s="221"/>
      <c r="F14" s="221"/>
      <c r="G14" s="221"/>
      <c r="H14" s="73">
        <v>2015</v>
      </c>
      <c r="I14" s="30"/>
    </row>
    <row r="15" spans="1:10" ht="12.75" customHeight="1" x14ac:dyDescent="0.2">
      <c r="A15" s="70" t="s">
        <v>286</v>
      </c>
      <c r="B15" s="222" t="s">
        <v>287</v>
      </c>
      <c r="C15" s="221"/>
      <c r="D15" s="221"/>
      <c r="E15" s="221"/>
      <c r="F15" s="221"/>
      <c r="G15" s="221"/>
      <c r="H15" s="73">
        <v>2015</v>
      </c>
      <c r="I15" s="30"/>
    </row>
    <row r="16" spans="1:10" ht="12.75" customHeight="1" x14ac:dyDescent="0.2">
      <c r="A16" s="70" t="s">
        <v>317</v>
      </c>
      <c r="B16" s="221" t="s">
        <v>83</v>
      </c>
      <c r="C16" s="221"/>
      <c r="D16" s="221"/>
      <c r="E16" s="221"/>
      <c r="F16" s="221"/>
      <c r="G16" s="221"/>
      <c r="H16" s="73">
        <v>2015</v>
      </c>
      <c r="I16" s="30"/>
    </row>
    <row r="17" spans="1:9" ht="12.75" customHeight="1" x14ac:dyDescent="0.2">
      <c r="A17" s="70" t="s">
        <v>100</v>
      </c>
      <c r="B17" s="221" t="s">
        <v>84</v>
      </c>
      <c r="C17" s="221"/>
      <c r="D17" s="221"/>
      <c r="E17" s="221"/>
      <c r="F17" s="221"/>
      <c r="G17" s="221"/>
      <c r="H17" s="73">
        <v>2015</v>
      </c>
      <c r="I17" s="30"/>
    </row>
    <row r="18" spans="1:9" ht="12.75" customHeight="1" x14ac:dyDescent="0.2">
      <c r="A18" s="70" t="s">
        <v>101</v>
      </c>
      <c r="B18" s="221" t="s">
        <v>85</v>
      </c>
      <c r="C18" s="221"/>
      <c r="D18" s="221"/>
      <c r="E18" s="221"/>
      <c r="F18" s="221"/>
      <c r="G18" s="221"/>
      <c r="H18" s="73">
        <v>2015</v>
      </c>
      <c r="I18" s="30"/>
    </row>
    <row r="19" spans="1:9" ht="12.75" customHeight="1" x14ac:dyDescent="0.2">
      <c r="A19" s="70" t="s">
        <v>102</v>
      </c>
      <c r="B19" s="177" t="s">
        <v>86</v>
      </c>
      <c r="C19" s="184"/>
      <c r="D19" s="184"/>
      <c r="E19" s="184"/>
      <c r="F19" s="184"/>
      <c r="G19" s="184"/>
      <c r="H19" s="73">
        <v>2015</v>
      </c>
      <c r="I19" s="30"/>
    </row>
    <row r="20" spans="1:9" ht="12.75" customHeight="1" x14ac:dyDescent="0.2">
      <c r="A20" s="70" t="s">
        <v>103</v>
      </c>
      <c r="B20" s="221" t="s">
        <v>87</v>
      </c>
      <c r="C20" s="221"/>
      <c r="D20" s="221"/>
      <c r="E20" s="221"/>
      <c r="F20" s="221"/>
      <c r="G20" s="221"/>
      <c r="H20" s="73">
        <v>2015</v>
      </c>
      <c r="I20" s="30"/>
    </row>
    <row r="21" spans="1:9" ht="12.75" customHeight="1" x14ac:dyDescent="0.2">
      <c r="A21" s="70" t="s">
        <v>318</v>
      </c>
      <c r="B21" s="222" t="s">
        <v>278</v>
      </c>
      <c r="C21" s="221"/>
      <c r="D21" s="221"/>
      <c r="E21" s="221"/>
      <c r="F21" s="221"/>
      <c r="G21" s="221"/>
      <c r="H21" s="73">
        <v>2015</v>
      </c>
      <c r="I21" s="30"/>
    </row>
    <row r="22" spans="1:9" ht="12.75" customHeight="1" x14ac:dyDescent="0.2">
      <c r="A22" s="70" t="s">
        <v>319</v>
      </c>
      <c r="B22" s="222" t="s">
        <v>277</v>
      </c>
      <c r="C22" s="221"/>
      <c r="D22" s="221"/>
      <c r="E22" s="221"/>
      <c r="F22" s="221"/>
      <c r="G22" s="221"/>
      <c r="H22" s="73">
        <v>2015</v>
      </c>
      <c r="I22" s="30"/>
    </row>
    <row r="23" spans="1:9" ht="12.75" customHeight="1" x14ac:dyDescent="0.2">
      <c r="A23" s="70" t="s">
        <v>57</v>
      </c>
      <c r="B23" s="222" t="s">
        <v>276</v>
      </c>
      <c r="C23" s="221"/>
      <c r="D23" s="221"/>
      <c r="E23" s="221"/>
      <c r="F23" s="221"/>
      <c r="G23" s="221"/>
      <c r="H23" s="73">
        <v>2015</v>
      </c>
      <c r="I23" s="30"/>
    </row>
    <row r="24" spans="1:9" ht="12.75" customHeight="1" x14ac:dyDescent="0.2">
      <c r="A24" s="70" t="s">
        <v>320</v>
      </c>
      <c r="B24" s="221" t="s">
        <v>144</v>
      </c>
      <c r="C24" s="221"/>
      <c r="D24" s="221"/>
      <c r="E24" s="221"/>
      <c r="F24" s="221"/>
      <c r="G24" s="221"/>
      <c r="H24" s="73">
        <v>2015</v>
      </c>
      <c r="I24" s="30"/>
    </row>
    <row r="25" spans="1:9" ht="13.5" customHeight="1" x14ac:dyDescent="0.2">
      <c r="A25" s="70" t="s">
        <v>321</v>
      </c>
      <c r="B25" s="221" t="s">
        <v>145</v>
      </c>
      <c r="C25" s="221"/>
      <c r="D25" s="221"/>
      <c r="E25" s="221"/>
      <c r="F25" s="221"/>
      <c r="G25" s="221"/>
      <c r="H25" s="73">
        <v>2015</v>
      </c>
      <c r="I25" s="30"/>
    </row>
    <row r="26" spans="1:9" ht="13.5" customHeight="1" x14ac:dyDescent="0.2">
      <c r="A26" s="71" t="s">
        <v>149</v>
      </c>
      <c r="B26" s="221" t="s">
        <v>89</v>
      </c>
      <c r="C26" s="221"/>
      <c r="D26" s="221"/>
      <c r="E26" s="221"/>
      <c r="F26" s="221"/>
      <c r="G26" s="221"/>
      <c r="H26" s="73">
        <v>2015</v>
      </c>
      <c r="I26" s="30"/>
    </row>
    <row r="27" spans="1:9" ht="12" customHeight="1" x14ac:dyDescent="0.2">
      <c r="A27" s="179" t="s">
        <v>322</v>
      </c>
      <c r="B27" s="222" t="s">
        <v>150</v>
      </c>
      <c r="C27" s="221"/>
      <c r="D27" s="221"/>
      <c r="E27" s="221"/>
      <c r="F27" s="221"/>
      <c r="G27" s="221"/>
      <c r="H27" s="73">
        <v>2015</v>
      </c>
      <c r="I27" s="30"/>
    </row>
    <row r="28" spans="1:9" ht="13.5" thickBot="1" x14ac:dyDescent="0.25">
      <c r="A28" s="180" t="s">
        <v>323</v>
      </c>
      <c r="B28" s="223" t="s">
        <v>281</v>
      </c>
      <c r="C28" s="224"/>
      <c r="D28" s="224"/>
      <c r="E28" s="224"/>
      <c r="F28" s="224"/>
      <c r="G28" s="224"/>
      <c r="H28" s="26">
        <v>2015</v>
      </c>
      <c r="I28" s="22"/>
    </row>
    <row r="29" spans="1:9" ht="13.5" thickBot="1" x14ac:dyDescent="0.25"/>
    <row r="30" spans="1:9" ht="14.25" x14ac:dyDescent="0.25">
      <c r="A30" s="44" t="s">
        <v>38</v>
      </c>
      <c r="B30" s="42" t="s">
        <v>39</v>
      </c>
      <c r="C30" s="33"/>
      <c r="D30" s="33"/>
      <c r="E30" s="34"/>
      <c r="G30" s="2"/>
    </row>
    <row r="31" spans="1:9" ht="15" thickBot="1" x14ac:dyDescent="0.3">
      <c r="A31" s="45" t="str">
        <f>"Option ["&amp;I$5&amp;"/"&amp;I$6&amp;"]"</f>
        <v>Option [g/kWh]</v>
      </c>
      <c r="B31" s="43" t="s">
        <v>40</v>
      </c>
      <c r="C31" s="35" t="s">
        <v>41</v>
      </c>
      <c r="D31" s="35" t="s">
        <v>42</v>
      </c>
      <c r="E31" s="36" t="s">
        <v>43</v>
      </c>
      <c r="G31" s="2"/>
    </row>
    <row r="32" spans="1:9" ht="14.25" customHeight="1" x14ac:dyDescent="0.2">
      <c r="A32" s="49" t="str">
        <f>+A9</f>
        <v>Erdgas</v>
      </c>
      <c r="B32" s="121">
        <v>0.14142745184924707</v>
      </c>
      <c r="C32" s="122">
        <v>1.168355847702619E-2</v>
      </c>
      <c r="D32" s="122">
        <v>0.18244210729214463</v>
      </c>
      <c r="E32" s="97">
        <v>7.514825197897897E-3</v>
      </c>
      <c r="F32" s="11"/>
    </row>
    <row r="33" spans="1:6" ht="14.25" customHeight="1" x14ac:dyDescent="0.2">
      <c r="A33" s="46" t="str">
        <f>+A10</f>
        <v>Gas Brennwert</v>
      </c>
      <c r="B33" s="123">
        <v>0.12330278087833917</v>
      </c>
      <c r="C33" s="112">
        <v>1.0676255417857381E-2</v>
      </c>
      <c r="D33" s="112">
        <v>0.15796366942852644</v>
      </c>
      <c r="E33" s="98">
        <v>6.6897194824734286E-3</v>
      </c>
      <c r="F33" s="11"/>
    </row>
    <row r="34" spans="1:6" x14ac:dyDescent="0.2">
      <c r="A34" s="46" t="str">
        <f>+A11</f>
        <v>Flüssiggas (LPG)</v>
      </c>
      <c r="B34" s="123">
        <v>0.20980440756587151</v>
      </c>
      <c r="C34" s="112">
        <v>8.2326744747876629E-2</v>
      </c>
      <c r="D34" s="112">
        <v>0.17694458286255071</v>
      </c>
      <c r="E34" s="98">
        <v>1.726604948445826E-2</v>
      </c>
      <c r="F34" s="11"/>
    </row>
    <row r="35" spans="1:6" x14ac:dyDescent="0.2">
      <c r="A35" s="46" t="str">
        <f t="shared" ref="A35:A51" si="0">+A12</f>
        <v>Heizöl</v>
      </c>
      <c r="B35" s="123">
        <v>0.39971804103207181</v>
      </c>
      <c r="C35" s="112">
        <v>0.22230933615193366</v>
      </c>
      <c r="D35" s="112">
        <v>0.24789384062355493</v>
      </c>
      <c r="E35" s="98">
        <v>2.716227324613606E-2</v>
      </c>
      <c r="F35" s="11"/>
    </row>
    <row r="36" spans="1:6" x14ac:dyDescent="0.2">
      <c r="A36" s="46" t="str">
        <f t="shared" si="0"/>
        <v>Braunkohle-Brikett Lausitz (Ost)</v>
      </c>
      <c r="B36" s="123">
        <v>1.8390462244227626</v>
      </c>
      <c r="C36" s="112">
        <v>1.497829419978526</v>
      </c>
      <c r="D36" s="112">
        <v>0.46519230474365902</v>
      </c>
      <c r="E36" s="98">
        <v>0.45915439427662846</v>
      </c>
      <c r="F36" s="11"/>
    </row>
    <row r="37" spans="1:6" x14ac:dyDescent="0.2">
      <c r="A37" s="46" t="str">
        <f t="shared" si="0"/>
        <v>Braunkohle-Brikett rheinisch (West)</v>
      </c>
      <c r="B37" s="123">
        <v>0.91029639174786869</v>
      </c>
      <c r="C37" s="112">
        <v>0.44219185978661762</v>
      </c>
      <c r="D37" s="112">
        <v>0.50657140559750968</v>
      </c>
      <c r="E37" s="98">
        <v>0.5811711486810911</v>
      </c>
      <c r="F37" s="11"/>
    </row>
    <row r="38" spans="1:6" x14ac:dyDescent="0.2">
      <c r="A38" s="46" t="str">
        <f t="shared" si="0"/>
        <v>Steinkohle-Brikett</v>
      </c>
      <c r="B38" s="123">
        <v>3.1366912563987746</v>
      </c>
      <c r="C38" s="112">
        <v>2.8001736628332079</v>
      </c>
      <c r="D38" s="112">
        <v>0.30324097093651542</v>
      </c>
      <c r="E38" s="98">
        <v>1.1605654592699564</v>
      </c>
      <c r="F38" s="11"/>
    </row>
    <row r="39" spans="1:6" x14ac:dyDescent="0.2">
      <c r="A39" s="46" t="str">
        <f t="shared" si="0"/>
        <v>Elektro-Speicher-mix</v>
      </c>
      <c r="B39" s="123">
        <v>0.90217667402746982</v>
      </c>
      <c r="C39" s="112">
        <v>0.31261772715096015</v>
      </c>
      <c r="D39" s="112">
        <v>0.52803066225887008</v>
      </c>
      <c r="E39" s="98">
        <v>4.0519431813780725E-2</v>
      </c>
      <c r="F39" s="11"/>
    </row>
    <row r="40" spans="1:6" x14ac:dyDescent="0.2">
      <c r="A40" s="46" t="str">
        <f t="shared" si="0"/>
        <v>Elektro-WP-Luft (mix)</v>
      </c>
      <c r="B40" s="123">
        <v>0.3217959269391496</v>
      </c>
      <c r="C40" s="112">
        <v>0.11195479443054324</v>
      </c>
      <c r="D40" s="112">
        <v>0.19107941320857449</v>
      </c>
      <c r="E40" s="98">
        <v>1.6225249136473378E-2</v>
      </c>
      <c r="F40" s="11"/>
    </row>
    <row r="41" spans="1:6" x14ac:dyDescent="0.2">
      <c r="A41" s="46" t="str">
        <f t="shared" si="0"/>
        <v>Elektro-WP-Boden (mix)</v>
      </c>
      <c r="B41" s="123">
        <v>0.26511650437848694</v>
      </c>
      <c r="C41" s="112">
        <v>9.1992032439766627E-2</v>
      </c>
      <c r="D41" s="112">
        <v>0.16225605053387709</v>
      </c>
      <c r="E41" s="98">
        <v>1.4711204395417371E-2</v>
      </c>
      <c r="F41" s="11"/>
    </row>
    <row r="42" spans="1:6" x14ac:dyDescent="0.2">
      <c r="A42" s="46" t="str">
        <f t="shared" si="0"/>
        <v>Elektro-WP-Wasser (mix)</v>
      </c>
      <c r="B42" s="123">
        <v>0.24844894510369833</v>
      </c>
      <c r="C42" s="112">
        <v>8.7675061569712651E-2</v>
      </c>
      <c r="D42" s="112">
        <v>0.15288095133239687</v>
      </c>
      <c r="E42" s="98">
        <v>1.5070936098668811E-2</v>
      </c>
      <c r="F42" s="11"/>
    </row>
    <row r="43" spans="1:6" x14ac:dyDescent="0.2">
      <c r="A43" s="46" t="str">
        <f t="shared" si="0"/>
        <v>Fernwärme-mix</v>
      </c>
      <c r="B43" s="123">
        <v>0.41873411306781522</v>
      </c>
      <c r="C43" s="112">
        <v>0.14395158341553424</v>
      </c>
      <c r="D43" s="112">
        <v>0.3653251964936976</v>
      </c>
      <c r="E43" s="98">
        <v>2.0715030859079379E-2</v>
      </c>
      <c r="F43" s="11"/>
    </row>
    <row r="44" spans="1:6" x14ac:dyDescent="0.2">
      <c r="A44" s="46" t="str">
        <f t="shared" si="0"/>
        <v>Holz-Scheit</v>
      </c>
      <c r="B44" s="123">
        <v>0.41974768167030074</v>
      </c>
      <c r="C44" s="112">
        <v>0.18827444872409285</v>
      </c>
      <c r="D44" s="112">
        <v>0.28827390601503333</v>
      </c>
      <c r="E44" s="98">
        <v>0.27731773397220638</v>
      </c>
      <c r="F44" s="11"/>
    </row>
    <row r="45" spans="1:6" x14ac:dyDescent="0.2">
      <c r="A45" s="46" t="str">
        <f t="shared" si="0"/>
        <v>Holz-Hackschnitzel (Wald)</v>
      </c>
      <c r="B45" s="123">
        <v>0.45215084738891892</v>
      </c>
      <c r="C45" s="112">
        <v>0.12270974526096788</v>
      </c>
      <c r="D45" s="112">
        <v>0.44819506339893989</v>
      </c>
      <c r="E45" s="98">
        <v>5.8536435489561785E-2</v>
      </c>
      <c r="F45" s="11"/>
    </row>
    <row r="46" spans="1:6" x14ac:dyDescent="0.2">
      <c r="A46" s="46" t="str">
        <f t="shared" si="0"/>
        <v>Holz-Pellets</v>
      </c>
      <c r="B46" s="123">
        <v>0.40034167835559081</v>
      </c>
      <c r="C46" s="112">
        <v>0.14730843452059345</v>
      </c>
      <c r="D46" s="112">
        <v>0.33672558134227398</v>
      </c>
      <c r="E46" s="98">
        <v>4.6495912913934262E-2</v>
      </c>
      <c r="F46" s="11"/>
    </row>
    <row r="47" spans="1:6" x14ac:dyDescent="0.2">
      <c r="A47" s="46" t="str">
        <f t="shared" si="0"/>
        <v>Solar-Warmwasser-flach</v>
      </c>
      <c r="B47" s="123">
        <v>7.2428205169985896E-2</v>
      </c>
      <c r="C47" s="112">
        <v>3.722772530476319E-2</v>
      </c>
      <c r="D47" s="112">
        <v>4.1802832473362569E-2</v>
      </c>
      <c r="E47" s="98">
        <v>1.6984045639446079E-2</v>
      </c>
      <c r="F47" s="11"/>
    </row>
    <row r="48" spans="1:6" x14ac:dyDescent="0.2">
      <c r="A48" s="46" t="str">
        <f t="shared" si="0"/>
        <v>Solar-Warmwasser-Vakuum</v>
      </c>
      <c r="B48" s="123">
        <v>0.10516317746734789</v>
      </c>
      <c r="C48" s="112">
        <v>5.647177915921197E-2</v>
      </c>
      <c r="D48" s="112">
        <v>5.6949859856022245E-2</v>
      </c>
      <c r="E48" s="98">
        <v>2.7267497507612055E-2</v>
      </c>
      <c r="F48" s="11"/>
    </row>
    <row r="49" spans="1:7" x14ac:dyDescent="0.2">
      <c r="A49" s="46" t="str">
        <f t="shared" si="0"/>
        <v>Nahwärme-Biogas-mix-BHKW</v>
      </c>
      <c r="B49" s="123">
        <v>0.96771579412415798</v>
      </c>
      <c r="C49" s="112">
        <v>7.7046150755921458E-2</v>
      </c>
      <c r="D49" s="112">
        <v>0.27991266157337957</v>
      </c>
      <c r="E49" s="98">
        <v>9.9213471155010138E-3</v>
      </c>
      <c r="F49" s="11"/>
    </row>
    <row r="50" spans="1:7" x14ac:dyDescent="0.2">
      <c r="A50" s="46" t="str">
        <f t="shared" si="0"/>
        <v>Fernwärme Holz-Wald-HKW</v>
      </c>
      <c r="B50" s="123">
        <v>0.54030114229174575</v>
      </c>
      <c r="C50" s="112">
        <v>0.11702304045956034</v>
      </c>
      <c r="D50" s="112">
        <v>0.57405469302182133</v>
      </c>
      <c r="E50" s="98">
        <v>3.5057443184014457E-2</v>
      </c>
      <c r="F50" s="11"/>
    </row>
    <row r="51" spans="1:7" ht="13.5" thickBot="1" x14ac:dyDescent="0.25">
      <c r="A51" s="47" t="str">
        <f t="shared" si="0"/>
        <v>Fernwärme Holz-KUP-HKW</v>
      </c>
      <c r="B51" s="124">
        <v>0.62281910800741869</v>
      </c>
      <c r="C51" s="125">
        <v>0.14257458046479052</v>
      </c>
      <c r="D51" s="125">
        <v>0.59230746767050135</v>
      </c>
      <c r="E51" s="99">
        <v>5.9594630161163918E-2</v>
      </c>
      <c r="F51" s="11"/>
    </row>
    <row r="52" spans="1:7" ht="13.5" thickBot="1" x14ac:dyDescent="0.25"/>
    <row r="53" spans="1:7" ht="14.25" x14ac:dyDescent="0.25">
      <c r="A53" s="48" t="s">
        <v>44</v>
      </c>
      <c r="B53" s="42" t="s">
        <v>45</v>
      </c>
      <c r="C53" s="33"/>
      <c r="D53" s="33"/>
      <c r="E53" s="34"/>
      <c r="F53" s="12"/>
    </row>
    <row r="54" spans="1:7" ht="15" thickBot="1" x14ac:dyDescent="0.3">
      <c r="A54" s="45" t="str">
        <f>"Option ["&amp;I$5&amp;"/"&amp;I$6&amp;"]"</f>
        <v>Option [g/kWh]</v>
      </c>
      <c r="B54" s="43" t="s">
        <v>40</v>
      </c>
      <c r="C54" s="35" t="s">
        <v>46</v>
      </c>
      <c r="D54" s="35" t="s">
        <v>47</v>
      </c>
      <c r="E54" s="36" t="s">
        <v>48</v>
      </c>
      <c r="F54" s="12"/>
    </row>
    <row r="55" spans="1:7" ht="14.25" customHeight="1" x14ac:dyDescent="0.2">
      <c r="A55" s="49" t="str">
        <f>+A$9</f>
        <v>Erdgas</v>
      </c>
      <c r="B55" s="115">
        <v>285.94335097874523</v>
      </c>
      <c r="C55" s="116">
        <v>261.57314148362252</v>
      </c>
      <c r="D55" s="57">
        <v>0.78954163714256576</v>
      </c>
      <c r="E55" s="97">
        <v>2.5695828909664052E-3</v>
      </c>
      <c r="F55" s="14"/>
      <c r="G55" s="12"/>
    </row>
    <row r="56" spans="1:7" ht="14.25" customHeight="1" x14ac:dyDescent="0.2">
      <c r="A56" s="46" t="str">
        <f>+A10</f>
        <v>Gas Brennwert</v>
      </c>
      <c r="B56" s="117">
        <v>246.86026907422587</v>
      </c>
      <c r="C56" s="118">
        <v>225.84373019672887</v>
      </c>
      <c r="D56" s="13">
        <v>0.68042443963482047</v>
      </c>
      <c r="E56" s="98">
        <v>2.2672387620497401E-3</v>
      </c>
      <c r="F56" s="14"/>
      <c r="G56" s="12"/>
    </row>
    <row r="57" spans="1:7" x14ac:dyDescent="0.2">
      <c r="A57" s="46" t="str">
        <f t="shared" ref="A57:A74" si="1">+A11</f>
        <v>Flüssiggas (LPG)</v>
      </c>
      <c r="B57" s="117">
        <v>319.35574926357526</v>
      </c>
      <c r="C57" s="118">
        <v>315.55578780051428</v>
      </c>
      <c r="D57" s="13">
        <v>0.10417645384117859</v>
      </c>
      <c r="E57" s="98">
        <v>2.5030024671658727E-3</v>
      </c>
      <c r="F57" s="14"/>
    </row>
    <row r="58" spans="1:7" x14ac:dyDescent="0.2">
      <c r="A58" s="46" t="str">
        <f t="shared" si="1"/>
        <v>Heizöl</v>
      </c>
      <c r="B58" s="117">
        <v>373.02929000212498</v>
      </c>
      <c r="C58" s="118">
        <v>368.90053822325189</v>
      </c>
      <c r="D58" s="13">
        <v>9.8551596235539676E-2</v>
      </c>
      <c r="E58" s="98">
        <v>4.3771033496292642E-3</v>
      </c>
      <c r="F58" s="14"/>
    </row>
    <row r="59" spans="1:7" x14ac:dyDescent="0.2">
      <c r="A59" s="46" t="str">
        <f t="shared" si="1"/>
        <v>Braunkohle-Brikett Lausitz (Ost)</v>
      </c>
      <c r="B59" s="117">
        <v>584.74603494755172</v>
      </c>
      <c r="C59" s="118">
        <v>542.16073608720103</v>
      </c>
      <c r="D59" s="13">
        <v>1.3842171929860967</v>
      </c>
      <c r="E59" s="98">
        <v>3.9556513586012912E-3</v>
      </c>
      <c r="F59" s="14"/>
    </row>
    <row r="60" spans="1:7" x14ac:dyDescent="0.2">
      <c r="A60" s="46" t="str">
        <f t="shared" si="1"/>
        <v>Braunkohle-Brikett rheinisch (West)</v>
      </c>
      <c r="B60" s="117">
        <v>645.81158272050993</v>
      </c>
      <c r="C60" s="118">
        <v>616.34318059218936</v>
      </c>
      <c r="D60" s="13">
        <v>0.50248727609748722</v>
      </c>
      <c r="E60" s="98">
        <v>5.4069869666093916E-2</v>
      </c>
      <c r="F60" s="14"/>
    </row>
    <row r="61" spans="1:7" x14ac:dyDescent="0.2">
      <c r="A61" s="46" t="str">
        <f t="shared" si="1"/>
        <v>Steinkohle-Brikett</v>
      </c>
      <c r="B61" s="117">
        <v>622.76033763223836</v>
      </c>
      <c r="C61" s="118">
        <v>503.88486285356862</v>
      </c>
      <c r="D61" s="13">
        <v>3.484456144622976</v>
      </c>
      <c r="E61" s="98">
        <v>5.4088268964738603E-2</v>
      </c>
      <c r="F61" s="14"/>
    </row>
    <row r="62" spans="1:7" x14ac:dyDescent="0.2">
      <c r="A62" s="46" t="str">
        <f t="shared" si="1"/>
        <v>Elektro-Speicher-mix</v>
      </c>
      <c r="B62" s="117">
        <v>575.60743399187618</v>
      </c>
      <c r="C62" s="118">
        <v>545.97822966809008</v>
      </c>
      <c r="D62" s="13">
        <v>0.6179678694836489</v>
      </c>
      <c r="E62" s="98">
        <v>4.079847626208382E-2</v>
      </c>
      <c r="F62" s="14"/>
    </row>
    <row r="63" spans="1:7" x14ac:dyDescent="0.2">
      <c r="A63" s="46" t="str">
        <f t="shared" si="1"/>
        <v>Elektro-WP-Luft (mix)</v>
      </c>
      <c r="B63" s="117">
        <v>202.25149072264625</v>
      </c>
      <c r="C63" s="118">
        <v>191.77110717290103</v>
      </c>
      <c r="D63" s="13">
        <v>0.22136527050936108</v>
      </c>
      <c r="E63" s="98">
        <v>1.4124281860081103E-2</v>
      </c>
      <c r="F63" s="14"/>
    </row>
    <row r="64" spans="1:7" x14ac:dyDescent="0.2">
      <c r="A64" s="46" t="str">
        <f t="shared" si="1"/>
        <v>Elektro-WP-Boden (mix)</v>
      </c>
      <c r="B64" s="117">
        <v>162.02274168467204</v>
      </c>
      <c r="C64" s="118">
        <v>153.67218304694555</v>
      </c>
      <c r="D64" s="13">
        <v>0.17744002691279179</v>
      </c>
      <c r="E64" s="98">
        <v>1.1135465960111356E-2</v>
      </c>
      <c r="F64" s="14"/>
    </row>
    <row r="65" spans="1:6" x14ac:dyDescent="0.2">
      <c r="A65" s="46" t="str">
        <f t="shared" si="1"/>
        <v>Elektro-WP-Wasser (mix)</v>
      </c>
      <c r="B65" s="117">
        <v>147.83515646597294</v>
      </c>
      <c r="C65" s="118">
        <v>140.10430454922684</v>
      </c>
      <c r="D65" s="13">
        <v>0.16623639679227853</v>
      </c>
      <c r="E65" s="98">
        <v>1.009166151801613E-2</v>
      </c>
      <c r="F65" s="14"/>
    </row>
    <row r="66" spans="1:6" x14ac:dyDescent="0.2">
      <c r="A66" s="46" t="str">
        <f t="shared" si="1"/>
        <v>Fernwärme-mix</v>
      </c>
      <c r="B66" s="117">
        <v>254.13332475109257</v>
      </c>
      <c r="C66" s="118">
        <v>237.39609840595642</v>
      </c>
      <c r="D66" s="13">
        <v>0.40786221078373197</v>
      </c>
      <c r="E66" s="98">
        <v>1.693824536441739E-2</v>
      </c>
      <c r="F66" s="14"/>
    </row>
    <row r="67" spans="1:6" x14ac:dyDescent="0.2">
      <c r="A67" s="46" t="str">
        <f t="shared" si="1"/>
        <v>Holz-Scheit</v>
      </c>
      <c r="B67" s="117">
        <v>24.545100370725446</v>
      </c>
      <c r="C67" s="118">
        <v>7.354706655898938</v>
      </c>
      <c r="D67" s="13">
        <v>0.49697292743136035</v>
      </c>
      <c r="E67" s="98">
        <v>8.5312075811337339E-3</v>
      </c>
      <c r="F67" s="14"/>
    </row>
    <row r="68" spans="1:6" x14ac:dyDescent="0.2">
      <c r="A68" s="46" t="str">
        <f t="shared" si="1"/>
        <v>Holz-Hackschnitzel (Wald)</v>
      </c>
      <c r="B68" s="117">
        <v>24.944270897013329</v>
      </c>
      <c r="C68" s="118">
        <v>18.441402387097654</v>
      </c>
      <c r="D68" s="13">
        <v>0.1584954109270662</v>
      </c>
      <c r="E68" s="98">
        <v>6.3648935269477762E-3</v>
      </c>
      <c r="F68" s="14"/>
    </row>
    <row r="69" spans="1:6" x14ac:dyDescent="0.2">
      <c r="A69" s="46" t="str">
        <f t="shared" si="1"/>
        <v>Holz-Pellets</v>
      </c>
      <c r="B69" s="117">
        <v>27.982931494062122</v>
      </c>
      <c r="C69" s="118">
        <v>24.819299487503397</v>
      </c>
      <c r="D69" s="13">
        <v>4.5989677574906102E-2</v>
      </c>
      <c r="E69" s="98">
        <v>6.6071500200000979E-3</v>
      </c>
      <c r="F69" s="14"/>
    </row>
    <row r="70" spans="1:6" x14ac:dyDescent="0.2">
      <c r="A70" s="46" t="str">
        <f t="shared" si="1"/>
        <v>Solar-Warmwasser-flach</v>
      </c>
      <c r="B70" s="117">
        <v>23.6819918288612</v>
      </c>
      <c r="C70" s="118">
        <v>20.88529633258721</v>
      </c>
      <c r="D70" s="13">
        <v>4.5328038941848371E-2</v>
      </c>
      <c r="E70" s="98">
        <v>1.1017266013497522E-3</v>
      </c>
      <c r="F70" s="14"/>
    </row>
    <row r="71" spans="1:6" x14ac:dyDescent="0.2">
      <c r="A71" s="46" t="str">
        <f t="shared" si="1"/>
        <v>Solar-Warmwasser-Vakuum</v>
      </c>
      <c r="B71" s="117">
        <v>33.86448894415097</v>
      </c>
      <c r="C71" s="118">
        <v>29.411049096604891</v>
      </c>
      <c r="D71" s="13">
        <v>6.9370184819972452E-2</v>
      </c>
      <c r="E71" s="98">
        <v>1.6140819609126752E-3</v>
      </c>
      <c r="F71" s="14"/>
    </row>
    <row r="72" spans="1:6" x14ac:dyDescent="0.2">
      <c r="A72" s="46" t="str">
        <f t="shared" si="1"/>
        <v>Nahwärme-Biogas-mix-BHKW</v>
      </c>
      <c r="B72" s="117">
        <v>95.383980318130483</v>
      </c>
      <c r="C72" s="118">
        <v>63.989635979605858</v>
      </c>
      <c r="D72" s="13">
        <v>0.38101593896600261</v>
      </c>
      <c r="E72" s="98">
        <v>7.5185429784785485E-2</v>
      </c>
      <c r="F72" s="14"/>
    </row>
    <row r="73" spans="1:6" x14ac:dyDescent="0.2">
      <c r="A73" s="46" t="str">
        <f t="shared" si="1"/>
        <v>Fernwärme Holz-Wald-HKW</v>
      </c>
      <c r="B73" s="117">
        <v>76.672664014376394</v>
      </c>
      <c r="C73" s="118">
        <v>64.549169333204503</v>
      </c>
      <c r="D73" s="13">
        <v>0.21900350018605866</v>
      </c>
      <c r="E73" s="98">
        <v>2.081490398672468E-2</v>
      </c>
    </row>
    <row r="74" spans="1:6" ht="13.5" thickBot="1" x14ac:dyDescent="0.25">
      <c r="A74" s="47" t="str">
        <f t="shared" si="1"/>
        <v>Fernwärme Holz-KUP-HKW</v>
      </c>
      <c r="B74" s="119">
        <v>82.68578692656655</v>
      </c>
      <c r="C74" s="120">
        <v>66.370581310793256</v>
      </c>
      <c r="D74" s="60">
        <v>0.22256858695162163</v>
      </c>
      <c r="E74" s="99">
        <v>3.6286757287875698E-2</v>
      </c>
      <c r="F74" s="15"/>
    </row>
    <row r="75" spans="1:6" ht="13.5" thickBot="1" x14ac:dyDescent="0.25"/>
    <row r="76" spans="1:6" x14ac:dyDescent="0.2">
      <c r="A76" s="55" t="s">
        <v>49</v>
      </c>
      <c r="B76" s="42"/>
      <c r="C76" s="33" t="s">
        <v>50</v>
      </c>
      <c r="D76" s="34" t="s">
        <v>51</v>
      </c>
    </row>
    <row r="77" spans="1:6" ht="15" thickBot="1" x14ac:dyDescent="0.3">
      <c r="A77" s="45" t="s">
        <v>71</v>
      </c>
      <c r="B77" s="43" t="s">
        <v>52</v>
      </c>
      <c r="C77" s="35" t="s">
        <v>53</v>
      </c>
      <c r="D77" s="36" t="s">
        <v>53</v>
      </c>
    </row>
    <row r="78" spans="1:6" x14ac:dyDescent="0.2">
      <c r="A78" s="49" t="str">
        <f>+A9</f>
        <v>Erdgas</v>
      </c>
      <c r="B78" s="56">
        <v>1.3281390602721537</v>
      </c>
      <c r="C78" s="57">
        <v>1.3189000895800562</v>
      </c>
      <c r="D78" s="38">
        <v>9.2389706920973872E-3</v>
      </c>
    </row>
    <row r="79" spans="1:6" x14ac:dyDescent="0.2">
      <c r="A79" s="46" t="str">
        <f t="shared" ref="A79:A97" si="2">+A10</f>
        <v>Gas Brennwert</v>
      </c>
      <c r="B79" s="58">
        <v>1.1463039886882109</v>
      </c>
      <c r="C79" s="13">
        <v>1.137381900484518</v>
      </c>
      <c r="D79" s="39">
        <v>8.9220882036929183E-3</v>
      </c>
    </row>
    <row r="80" spans="1:6" x14ac:dyDescent="0.2">
      <c r="A80" s="46" t="str">
        <f t="shared" si="2"/>
        <v>Flüssiggas (LPG)</v>
      </c>
      <c r="B80" s="58">
        <v>1.3068914622590742</v>
      </c>
      <c r="C80" s="13">
        <v>1.296827981794809</v>
      </c>
      <c r="D80" s="39">
        <v>1.0063480464265084E-2</v>
      </c>
    </row>
    <row r="81" spans="1:4" x14ac:dyDescent="0.2">
      <c r="A81" s="46" t="str">
        <f t="shared" si="2"/>
        <v>Heizöl</v>
      </c>
      <c r="B81" s="58">
        <v>1.3820581332729238</v>
      </c>
      <c r="C81" s="13">
        <v>1.3703555918774211</v>
      </c>
      <c r="D81" s="39">
        <v>1.170254139550266E-2</v>
      </c>
    </row>
    <row r="82" spans="1:4" x14ac:dyDescent="0.2">
      <c r="A82" s="46" t="str">
        <f t="shared" si="2"/>
        <v>Braunkohle-Brikett Lausitz (Ost)</v>
      </c>
      <c r="B82" s="58">
        <v>1.5504529125845536</v>
      </c>
      <c r="C82" s="13">
        <v>1.5415241476370203</v>
      </c>
      <c r="D82" s="39">
        <v>8.928764947533533E-3</v>
      </c>
    </row>
    <row r="83" spans="1:4" x14ac:dyDescent="0.2">
      <c r="A83" s="46" t="str">
        <f t="shared" si="2"/>
        <v>Braunkohle-Brikett rheinisch (West)</v>
      </c>
      <c r="B83" s="58">
        <v>1.7462760299031674</v>
      </c>
      <c r="C83" s="13">
        <v>1.7268052605516568</v>
      </c>
      <c r="D83" s="39">
        <v>1.9470769351510552E-2</v>
      </c>
    </row>
    <row r="84" spans="1:4" x14ac:dyDescent="0.2">
      <c r="A84" s="46" t="str">
        <f t="shared" si="2"/>
        <v>Steinkohle-Brikett</v>
      </c>
      <c r="B84" s="58">
        <v>1.5442139634655294</v>
      </c>
      <c r="C84" s="13">
        <v>1.5176824706730125</v>
      </c>
      <c r="D84" s="39">
        <v>2.6531492792516868E-2</v>
      </c>
    </row>
    <row r="85" spans="1:4" x14ac:dyDescent="0.2">
      <c r="A85" s="46" t="str">
        <f t="shared" si="2"/>
        <v>Elektro-Speicher-mix</v>
      </c>
      <c r="B85" s="58">
        <v>2.6080794506380975</v>
      </c>
      <c r="C85" s="13">
        <v>1.959576174667335</v>
      </c>
      <c r="D85" s="39">
        <v>0.64850327597076285</v>
      </c>
    </row>
    <row r="86" spans="1:4" x14ac:dyDescent="0.2">
      <c r="A86" s="46" t="str">
        <f t="shared" si="2"/>
        <v>Elektro-WP-Luft (mix)</v>
      </c>
      <c r="B86" s="58">
        <v>0.91114167228918985</v>
      </c>
      <c r="C86" s="13">
        <v>0.68549671624546848</v>
      </c>
      <c r="D86" s="39">
        <v>0.22564495604372142</v>
      </c>
    </row>
    <row r="87" spans="1:4" x14ac:dyDescent="0.2">
      <c r="A87" s="46" t="str">
        <f t="shared" si="2"/>
        <v>Elektro-WP-Boden (mix)</v>
      </c>
      <c r="B87" s="58">
        <v>0.71902036342103348</v>
      </c>
      <c r="C87" s="13">
        <v>0.5423611664323128</v>
      </c>
      <c r="D87" s="39">
        <v>0.17665919698872073</v>
      </c>
    </row>
    <row r="88" spans="1:4" x14ac:dyDescent="0.2">
      <c r="A88" s="46" t="str">
        <f t="shared" si="2"/>
        <v>Elektro-WP-Wasser (mix)</v>
      </c>
      <c r="B88" s="58">
        <v>0.65402997430689613</v>
      </c>
      <c r="C88" s="13">
        <v>0.49419517838184684</v>
      </c>
      <c r="D88" s="39">
        <v>0.15983479592504926</v>
      </c>
    </row>
    <row r="89" spans="1:4" x14ac:dyDescent="0.2">
      <c r="A89" s="46" t="str">
        <f t="shared" si="2"/>
        <v>Fernwärme-mix</v>
      </c>
      <c r="B89" s="58">
        <v>1.187458425388761</v>
      </c>
      <c r="C89" s="13">
        <v>0.84144481646732205</v>
      </c>
      <c r="D89" s="39">
        <v>0.34601360892143912</v>
      </c>
    </row>
    <row r="90" spans="1:4" x14ac:dyDescent="0.2">
      <c r="A90" s="46" t="str">
        <f t="shared" si="2"/>
        <v>Holz-Scheit</v>
      </c>
      <c r="B90" s="58">
        <v>1.5260452020506836</v>
      </c>
      <c r="C90" s="13">
        <v>2.6443155694131675E-2</v>
      </c>
      <c r="D90" s="39">
        <v>1.4996020463565518</v>
      </c>
    </row>
    <row r="91" spans="1:4" x14ac:dyDescent="0.2">
      <c r="A91" s="46" t="str">
        <f t="shared" si="2"/>
        <v>Holz-Hackschnitzel (Wald)</v>
      </c>
      <c r="B91" s="58">
        <v>1.2677852366492144</v>
      </c>
      <c r="C91" s="13">
        <v>6.5514864857813701E-2</v>
      </c>
      <c r="D91" s="39">
        <v>1.2022703717914009</v>
      </c>
    </row>
    <row r="92" spans="1:4" x14ac:dyDescent="0.2">
      <c r="A92" s="46" t="str">
        <f t="shared" si="2"/>
        <v>Holz-Pellets</v>
      </c>
      <c r="B92" s="58">
        <v>1.2904755653172584</v>
      </c>
      <c r="C92" s="13">
        <v>9.3447127473427219E-2</v>
      </c>
      <c r="D92" s="39">
        <v>1.1970284378438312</v>
      </c>
    </row>
    <row r="93" spans="1:4" x14ac:dyDescent="0.2">
      <c r="A93" s="46" t="str">
        <f t="shared" si="2"/>
        <v>Solar-Warmwasser-flach</v>
      </c>
      <c r="B93" s="58">
        <v>1.0862804565449053</v>
      </c>
      <c r="C93" s="13">
        <v>6.8668401784634375E-2</v>
      </c>
      <c r="D93" s="39">
        <v>1.0176120547602709</v>
      </c>
    </row>
    <row r="94" spans="1:4" x14ac:dyDescent="0.2">
      <c r="A94" s="46" t="str">
        <f t="shared" si="2"/>
        <v>Solar-Warmwasser-Vakuum</v>
      </c>
      <c r="B94" s="58">
        <v>1.1249717477405665</v>
      </c>
      <c r="C94" s="13">
        <v>9.9186458715640247E-2</v>
      </c>
      <c r="D94" s="39">
        <v>1.0257852890249262</v>
      </c>
    </row>
    <row r="95" spans="1:4" x14ac:dyDescent="0.2">
      <c r="A95" s="46" t="str">
        <f t="shared" si="2"/>
        <v>Nahwärme-Biogas-mix-BHKW</v>
      </c>
      <c r="B95" s="58">
        <v>1.30072017841496</v>
      </c>
      <c r="C95" s="13">
        <v>0.29153105597176554</v>
      </c>
      <c r="D95" s="39">
        <v>1.0091891224431944</v>
      </c>
    </row>
    <row r="96" spans="1:4" x14ac:dyDescent="0.2">
      <c r="A96" s="46" t="str">
        <f t="shared" si="2"/>
        <v>Fernwärme Holz-Wald-HKW</v>
      </c>
      <c r="B96" s="58">
        <v>1.1408775254106038</v>
      </c>
      <c r="C96" s="13">
        <v>0.29220324447122659</v>
      </c>
      <c r="D96" s="39">
        <v>0.84867428093937736</v>
      </c>
    </row>
    <row r="97" spans="1:9" ht="13.5" thickBot="1" x14ac:dyDescent="0.25">
      <c r="A97" s="47" t="str">
        <f t="shared" si="2"/>
        <v>Fernwärme Holz-KUP-HKW</v>
      </c>
      <c r="B97" s="59">
        <v>1.1500105157112228</v>
      </c>
      <c r="C97" s="60">
        <v>0.30166270214398339</v>
      </c>
      <c r="D97" s="41">
        <v>0.84834781356723943</v>
      </c>
    </row>
    <row r="98" spans="1:9" ht="13.5" thickBot="1" x14ac:dyDescent="0.25"/>
    <row r="99" spans="1:9" x14ac:dyDescent="0.2">
      <c r="A99" s="63" t="s">
        <v>54</v>
      </c>
      <c r="B99" s="61"/>
    </row>
    <row r="100" spans="1:9" ht="13.5" thickBot="1" x14ac:dyDescent="0.25">
      <c r="A100" s="45" t="s">
        <v>55</v>
      </c>
      <c r="B100" s="62" t="s">
        <v>72</v>
      </c>
      <c r="D100" s="14"/>
      <c r="E100" s="14"/>
      <c r="F100" s="14"/>
    </row>
    <row r="101" spans="1:9" x14ac:dyDescent="0.2">
      <c r="A101" s="49" t="str">
        <f>+A9</f>
        <v>Erdgas</v>
      </c>
      <c r="B101" s="69">
        <v>4.4495244991190301E-4</v>
      </c>
    </row>
    <row r="102" spans="1:9" x14ac:dyDescent="0.2">
      <c r="A102" s="46" t="str">
        <f t="shared" ref="A102:A120" si="3">+A10</f>
        <v>Gas Brennwert</v>
      </c>
      <c r="B102" s="64">
        <v>4.3844791643232685E-4</v>
      </c>
      <c r="G102" s="14"/>
      <c r="H102" s="14"/>
      <c r="I102" s="14"/>
    </row>
    <row r="103" spans="1:9" x14ac:dyDescent="0.2">
      <c r="A103" s="46" t="str">
        <f t="shared" si="3"/>
        <v>Flüssiggas (LPG)</v>
      </c>
      <c r="B103" s="64">
        <v>5.5615071602482986E-4</v>
      </c>
    </row>
    <row r="104" spans="1:9" x14ac:dyDescent="0.2">
      <c r="A104" s="46" t="str">
        <f t="shared" si="3"/>
        <v>Heizöl</v>
      </c>
      <c r="B104" s="64">
        <v>6.0713304236294338E-4</v>
      </c>
    </row>
    <row r="105" spans="1:9" x14ac:dyDescent="0.2">
      <c r="A105" s="46" t="str">
        <f t="shared" si="3"/>
        <v>Braunkohle-Brikett Lausitz (Ost)</v>
      </c>
      <c r="B105" s="64">
        <v>7.6319410337309537E-4</v>
      </c>
    </row>
    <row r="106" spans="1:9" x14ac:dyDescent="0.2">
      <c r="A106" s="46" t="str">
        <f t="shared" si="3"/>
        <v>Braunkohle-Brikett rheinisch (West)</v>
      </c>
      <c r="B106" s="64">
        <v>1.8096266752230159E-3</v>
      </c>
    </row>
    <row r="107" spans="1:9" x14ac:dyDescent="0.2">
      <c r="A107" s="46" t="str">
        <f t="shared" si="3"/>
        <v>Steinkohle-Brikett</v>
      </c>
      <c r="B107" s="64">
        <v>1.3102160923844064E-3</v>
      </c>
    </row>
    <row r="108" spans="1:9" x14ac:dyDescent="0.2">
      <c r="A108" s="46" t="str">
        <f t="shared" si="3"/>
        <v>Elektro-Speicher-mix</v>
      </c>
      <c r="B108" s="64">
        <v>4.0467878793372665E-2</v>
      </c>
    </row>
    <row r="109" spans="1:9" x14ac:dyDescent="0.2">
      <c r="A109" s="46" t="str">
        <f t="shared" si="3"/>
        <v>Elektro-WP-Luft (mix)</v>
      </c>
      <c r="B109" s="64">
        <v>1.4014150335207485E-2</v>
      </c>
    </row>
    <row r="110" spans="1:9" x14ac:dyDescent="0.2">
      <c r="A110" s="46" t="str">
        <f t="shared" si="3"/>
        <v>Elektro-WP-Boden (mix)</v>
      </c>
      <c r="B110" s="64">
        <v>1.0950347060050814E-2</v>
      </c>
    </row>
    <row r="111" spans="1:9" x14ac:dyDescent="0.2">
      <c r="A111" s="46" t="str">
        <f t="shared" si="3"/>
        <v>Elektro-WP-Wasser (mix)</v>
      </c>
      <c r="B111" s="64">
        <v>9.8604206529661013E-3</v>
      </c>
    </row>
    <row r="112" spans="1:9" x14ac:dyDescent="0.2">
      <c r="A112" s="46" t="str">
        <f t="shared" si="3"/>
        <v>Fernwärme-mix</v>
      </c>
      <c r="B112" s="64">
        <v>1.6800951093268093E-3</v>
      </c>
    </row>
    <row r="113" spans="1:2" x14ac:dyDescent="0.2">
      <c r="A113" s="46" t="str">
        <f t="shared" si="3"/>
        <v>Holz-Scheit</v>
      </c>
      <c r="B113" s="64">
        <v>1.2267280751408292E-3</v>
      </c>
    </row>
    <row r="114" spans="1:2" x14ac:dyDescent="0.2">
      <c r="A114" s="46" t="str">
        <f t="shared" si="3"/>
        <v>Holz-Hackschnitzel (Wald)</v>
      </c>
      <c r="B114" s="64">
        <v>1.2736292166569121E-3</v>
      </c>
    </row>
    <row r="115" spans="1:2" x14ac:dyDescent="0.2">
      <c r="A115" s="46" t="str">
        <f t="shared" si="3"/>
        <v>Holz-Pellets</v>
      </c>
      <c r="B115" s="64">
        <v>1.6688659446473819E-3</v>
      </c>
    </row>
    <row r="116" spans="1:2" x14ac:dyDescent="0.2">
      <c r="A116" s="46" t="str">
        <f t="shared" si="3"/>
        <v>Solar-Warmwasser-flach</v>
      </c>
      <c r="B116" s="64">
        <v>2.8100589238460446E-3</v>
      </c>
    </row>
    <row r="117" spans="1:2" x14ac:dyDescent="0.2">
      <c r="A117" s="46" t="str">
        <f t="shared" si="3"/>
        <v>Solar-Warmwasser-Vakuum</v>
      </c>
      <c r="B117" s="64">
        <v>3.594602573909084E-3</v>
      </c>
    </row>
    <row r="118" spans="1:2" x14ac:dyDescent="0.2">
      <c r="A118" s="46" t="str">
        <f t="shared" si="3"/>
        <v>Nahwärme-Biogas-mix-BHKW</v>
      </c>
      <c r="B118" s="64">
        <v>8.7603726944680341E-2</v>
      </c>
    </row>
    <row r="119" spans="1:2" x14ac:dyDescent="0.2">
      <c r="A119" s="46" t="str">
        <f t="shared" si="3"/>
        <v>Fernwärme Holz-Wald-HKW</v>
      </c>
      <c r="B119" s="64">
        <v>1.9068992705716199E-3</v>
      </c>
    </row>
    <row r="120" spans="1:2" ht="13.5" thickBot="1" x14ac:dyDescent="0.25">
      <c r="A120" s="47" t="str">
        <f t="shared" si="3"/>
        <v>Fernwärme Holz-KUP-HKW</v>
      </c>
      <c r="B120" s="65">
        <v>0.30577685128849708</v>
      </c>
    </row>
    <row r="128" spans="1:2" ht="17.25" x14ac:dyDescent="0.25">
      <c r="A128" s="6"/>
    </row>
    <row r="129" spans="1:1" ht="17.25" x14ac:dyDescent="0.25">
      <c r="A129" s="6"/>
    </row>
    <row r="130" spans="1:1" ht="17.25" x14ac:dyDescent="0.25">
      <c r="A130" s="6"/>
    </row>
    <row r="131" spans="1:1" ht="17.25" x14ac:dyDescent="0.25">
      <c r="A131" s="6"/>
    </row>
  </sheetData>
  <mergeCells count="24">
    <mergeCell ref="B4:G4"/>
    <mergeCell ref="B5:G5"/>
    <mergeCell ref="B6:G6"/>
    <mergeCell ref="B3:G3"/>
    <mergeCell ref="B16:G16"/>
    <mergeCell ref="B12:G12"/>
    <mergeCell ref="B13:G13"/>
    <mergeCell ref="B14:G14"/>
    <mergeCell ref="B15:G15"/>
    <mergeCell ref="B17:G17"/>
    <mergeCell ref="B18:G18"/>
    <mergeCell ref="B20:G20"/>
    <mergeCell ref="B8:G8"/>
    <mergeCell ref="B9:G9"/>
    <mergeCell ref="B10:G10"/>
    <mergeCell ref="B11:G11"/>
    <mergeCell ref="B25:G25"/>
    <mergeCell ref="B26:G26"/>
    <mergeCell ref="B27:G27"/>
    <mergeCell ref="B28:G28"/>
    <mergeCell ref="B21:G21"/>
    <mergeCell ref="B22:G22"/>
    <mergeCell ref="B23:G23"/>
    <mergeCell ref="B24:G24"/>
  </mergeCells>
  <phoneticPr fontId="0"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9">
    <tabColor indexed="10"/>
  </sheetPr>
  <dimension ref="A1:T131"/>
  <sheetViews>
    <sheetView workbookViewId="0">
      <selection activeCell="B3" sqref="B3:G3"/>
    </sheetView>
  </sheetViews>
  <sheetFormatPr baseColWidth="10" defaultColWidth="11.42578125" defaultRowHeight="12.75" x14ac:dyDescent="0.2"/>
  <cols>
    <col min="1" max="1" width="39.85546875" customWidth="1"/>
    <col min="2" max="2" width="18.140625" customWidth="1"/>
    <col min="3" max="3" width="15.5703125" customWidth="1"/>
    <col min="4" max="4" width="16" customWidth="1"/>
    <col min="5" max="5" width="13.5703125" customWidth="1"/>
    <col min="6" max="6" width="14.42578125" customWidth="1"/>
    <col min="7" max="7" width="14.5703125" bestFit="1" customWidth="1"/>
    <col min="8" max="10" width="11.5703125" bestFit="1" customWidth="1"/>
  </cols>
  <sheetData>
    <row r="1" spans="1:11" ht="15.75" customHeight="1" x14ac:dyDescent="0.25">
      <c r="A1" s="164" t="str">
        <f>"Ergebnisse aus GEMIS "&amp;Einführung!F3</f>
        <v>Ergebnisse aus GEMIS Version 5.0</v>
      </c>
      <c r="B1" s="4" t="s">
        <v>104</v>
      </c>
      <c r="C1" s="4"/>
      <c r="D1" s="2"/>
      <c r="E1" s="2"/>
      <c r="F1" s="2"/>
      <c r="G1" s="2"/>
    </row>
    <row r="2" spans="1:11" x14ac:dyDescent="0.2">
      <c r="A2" s="1"/>
      <c r="B2" s="2"/>
      <c r="C2" s="2"/>
      <c r="D2" s="2"/>
      <c r="E2" s="2"/>
      <c r="F2" s="2"/>
      <c r="G2" s="2"/>
    </row>
    <row r="3" spans="1:11" x14ac:dyDescent="0.2">
      <c r="A3" s="5" t="s">
        <v>31</v>
      </c>
      <c r="B3" s="232" t="s">
        <v>269</v>
      </c>
      <c r="C3" s="233"/>
      <c r="D3" s="233"/>
      <c r="E3" s="233"/>
      <c r="F3" s="233"/>
      <c r="G3" s="234"/>
    </row>
    <row r="4" spans="1:11" ht="72.75" customHeight="1" x14ac:dyDescent="0.2">
      <c r="A4" s="16" t="s">
        <v>32</v>
      </c>
      <c r="B4" s="237" t="s">
        <v>88</v>
      </c>
      <c r="C4" s="227"/>
      <c r="D4" s="227"/>
      <c r="E4" s="227"/>
      <c r="F4" s="227"/>
      <c r="G4" s="228"/>
      <c r="H4" s="17"/>
      <c r="I4" s="17"/>
      <c r="J4" s="17"/>
      <c r="K4" s="17"/>
    </row>
    <row r="5" spans="1:11" x14ac:dyDescent="0.2">
      <c r="A5" s="235" t="s">
        <v>33</v>
      </c>
      <c r="B5" s="202" t="s">
        <v>34</v>
      </c>
      <c r="C5" s="203"/>
      <c r="D5" s="203"/>
      <c r="E5" s="203"/>
      <c r="F5" s="203"/>
      <c r="G5" s="204"/>
      <c r="I5" t="s">
        <v>65</v>
      </c>
    </row>
    <row r="6" spans="1:11" ht="17.25" customHeight="1" x14ac:dyDescent="0.25">
      <c r="A6" s="236"/>
      <c r="B6" s="205" t="s">
        <v>109</v>
      </c>
      <c r="C6" s="206"/>
      <c r="D6" s="206"/>
      <c r="E6" s="206"/>
      <c r="F6" s="206"/>
      <c r="G6" s="207"/>
      <c r="H6" s="3"/>
      <c r="I6" t="s">
        <v>95</v>
      </c>
      <c r="J6" s="6"/>
    </row>
    <row r="7" spans="1:11" ht="13.5" thickBot="1" x14ac:dyDescent="0.25">
      <c r="A7" s="2"/>
      <c r="B7" s="1"/>
      <c r="C7" s="2"/>
      <c r="D7" s="2"/>
      <c r="E7" s="2"/>
      <c r="F7" s="2"/>
      <c r="G7" s="2"/>
      <c r="H7" s="3"/>
      <c r="J7" s="3"/>
    </row>
    <row r="8" spans="1:11" ht="13.5" thickBot="1" x14ac:dyDescent="0.25">
      <c r="A8" s="23" t="s">
        <v>35</v>
      </c>
      <c r="B8" s="225" t="s">
        <v>36</v>
      </c>
      <c r="C8" s="225"/>
      <c r="D8" s="225"/>
      <c r="E8" s="225"/>
      <c r="F8" s="225"/>
      <c r="G8" s="225"/>
      <c r="H8" s="23" t="s">
        <v>37</v>
      </c>
    </row>
    <row r="9" spans="1:11" x14ac:dyDescent="0.2">
      <c r="A9" s="77" t="s">
        <v>167</v>
      </c>
      <c r="B9" s="239" t="s">
        <v>159</v>
      </c>
      <c r="C9" s="239"/>
      <c r="D9" s="239"/>
      <c r="E9" s="239"/>
      <c r="F9" s="239"/>
      <c r="G9" s="239"/>
      <c r="H9" s="78">
        <v>2015</v>
      </c>
      <c r="J9" s="3"/>
    </row>
    <row r="10" spans="1:11" ht="15" customHeight="1" x14ac:dyDescent="0.25">
      <c r="A10" s="70" t="s">
        <v>168</v>
      </c>
      <c r="B10" s="239" t="s">
        <v>160</v>
      </c>
      <c r="C10" s="239"/>
      <c r="D10" s="239"/>
      <c r="E10" s="239"/>
      <c r="F10" s="239"/>
      <c r="G10" s="239"/>
      <c r="H10" s="73">
        <v>2015</v>
      </c>
      <c r="J10" s="6"/>
    </row>
    <row r="11" spans="1:11" ht="12.75" customHeight="1" x14ac:dyDescent="0.2">
      <c r="A11" s="70" t="s">
        <v>169</v>
      </c>
      <c r="B11" s="239" t="s">
        <v>161</v>
      </c>
      <c r="C11" s="239"/>
      <c r="D11" s="239"/>
      <c r="E11" s="239"/>
      <c r="F11" s="239"/>
      <c r="G11" s="239"/>
      <c r="H11" s="73">
        <v>2015</v>
      </c>
      <c r="J11" s="3"/>
    </row>
    <row r="12" spans="1:11" ht="12.75" customHeight="1" x14ac:dyDescent="0.2">
      <c r="A12" s="178" t="s">
        <v>324</v>
      </c>
      <c r="B12" s="221" t="s">
        <v>162</v>
      </c>
      <c r="C12" s="221"/>
      <c r="D12" s="221"/>
      <c r="E12" s="221"/>
      <c r="F12" s="221"/>
      <c r="G12" s="221"/>
      <c r="H12" s="73">
        <v>2015</v>
      </c>
    </row>
    <row r="13" spans="1:11" ht="12.75" customHeight="1" x14ac:dyDescent="0.2">
      <c r="A13" s="70" t="s">
        <v>325</v>
      </c>
      <c r="B13" s="222" t="s">
        <v>158</v>
      </c>
      <c r="C13" s="221"/>
      <c r="D13" s="221"/>
      <c r="E13" s="221"/>
      <c r="F13" s="221"/>
      <c r="G13" s="221"/>
      <c r="H13" s="73">
        <v>2015</v>
      </c>
    </row>
    <row r="14" spans="1:11" ht="12.75" customHeight="1" x14ac:dyDescent="0.2">
      <c r="A14" s="70" t="s">
        <v>170</v>
      </c>
      <c r="B14" s="221" t="s">
        <v>157</v>
      </c>
      <c r="C14" s="221"/>
      <c r="D14" s="221"/>
      <c r="E14" s="221"/>
      <c r="F14" s="221"/>
      <c r="G14" s="221"/>
      <c r="H14" s="73">
        <v>2015</v>
      </c>
    </row>
    <row r="15" spans="1:11" ht="12.75" customHeight="1" x14ac:dyDescent="0.2">
      <c r="A15" s="178" t="s">
        <v>171</v>
      </c>
      <c r="B15" s="238" t="s">
        <v>247</v>
      </c>
      <c r="C15" s="239"/>
      <c r="D15" s="239"/>
      <c r="E15" s="239"/>
      <c r="F15" s="239"/>
      <c r="G15" s="239"/>
      <c r="H15" s="73">
        <v>2015</v>
      </c>
      <c r="I15" s="9"/>
    </row>
    <row r="16" spans="1:11" ht="12.75" customHeight="1" x14ac:dyDescent="0.2">
      <c r="A16" s="178" t="s">
        <v>172</v>
      </c>
      <c r="B16" s="238" t="s">
        <v>248</v>
      </c>
      <c r="C16" s="239"/>
      <c r="D16" s="239"/>
      <c r="E16" s="239"/>
      <c r="F16" s="239"/>
      <c r="G16" s="239"/>
      <c r="H16" s="73">
        <v>2015</v>
      </c>
    </row>
    <row r="17" spans="1:12" ht="12.75" customHeight="1" x14ac:dyDescent="0.2">
      <c r="A17" s="178" t="s">
        <v>372</v>
      </c>
      <c r="B17" s="238" t="s">
        <v>246</v>
      </c>
      <c r="C17" s="239"/>
      <c r="D17" s="239"/>
      <c r="E17" s="239"/>
      <c r="F17" s="239"/>
      <c r="G17" s="239"/>
      <c r="H17" s="73">
        <v>2015</v>
      </c>
      <c r="L17" s="9"/>
    </row>
    <row r="18" spans="1:12" ht="12.75" customHeight="1" x14ac:dyDescent="0.2">
      <c r="A18" s="70" t="s">
        <v>173</v>
      </c>
      <c r="B18" s="176" t="s">
        <v>163</v>
      </c>
      <c r="C18" s="170"/>
      <c r="D18" s="170"/>
      <c r="E18" s="170"/>
      <c r="F18" s="170"/>
      <c r="G18" s="170"/>
      <c r="H18" s="73">
        <v>2015</v>
      </c>
      <c r="K18" s="9"/>
    </row>
    <row r="19" spans="1:12" ht="12.75" customHeight="1" x14ac:dyDescent="0.2">
      <c r="A19" s="70" t="s">
        <v>174</v>
      </c>
      <c r="B19" s="190" t="s">
        <v>154</v>
      </c>
      <c r="C19" s="169"/>
      <c r="D19" s="169"/>
      <c r="E19" s="169"/>
      <c r="F19" s="169"/>
      <c r="G19" s="171"/>
      <c r="H19" s="73">
        <v>2015</v>
      </c>
    </row>
    <row r="20" spans="1:12" ht="12.75" customHeight="1" x14ac:dyDescent="0.2">
      <c r="A20" s="70" t="s">
        <v>175</v>
      </c>
      <c r="B20" s="190" t="s">
        <v>155</v>
      </c>
      <c r="C20" s="169"/>
      <c r="D20" s="169"/>
      <c r="E20" s="169"/>
      <c r="F20" s="169"/>
      <c r="G20" s="171"/>
      <c r="H20" s="73">
        <v>2015</v>
      </c>
    </row>
    <row r="21" spans="1:12" ht="12.75" customHeight="1" x14ac:dyDescent="0.2">
      <c r="A21" s="70" t="s">
        <v>176</v>
      </c>
      <c r="B21" s="190" t="s">
        <v>156</v>
      </c>
      <c r="C21" s="169"/>
      <c r="D21" s="169"/>
      <c r="E21" s="169"/>
      <c r="F21" s="169"/>
      <c r="G21" s="171"/>
      <c r="H21" s="73">
        <v>2015</v>
      </c>
    </row>
    <row r="22" spans="1:12" ht="12.75" customHeight="1" x14ac:dyDescent="0.2">
      <c r="A22" s="70" t="s">
        <v>177</v>
      </c>
      <c r="B22" s="190" t="s">
        <v>153</v>
      </c>
      <c r="C22" s="169"/>
      <c r="D22" s="169"/>
      <c r="E22" s="169"/>
      <c r="F22" s="169"/>
      <c r="G22" s="171"/>
      <c r="H22" s="73">
        <v>2015</v>
      </c>
    </row>
    <row r="23" spans="1:12" ht="12.75" customHeight="1" x14ac:dyDescent="0.2">
      <c r="A23" s="70" t="s">
        <v>178</v>
      </c>
      <c r="B23" s="190" t="s">
        <v>152</v>
      </c>
      <c r="C23" s="169"/>
      <c r="D23" s="169"/>
      <c r="E23" s="169"/>
      <c r="F23" s="169"/>
      <c r="G23" s="171"/>
      <c r="H23" s="73">
        <v>2015</v>
      </c>
    </row>
    <row r="24" spans="1:12" ht="12.75" customHeight="1" x14ac:dyDescent="0.2">
      <c r="A24" s="70" t="s">
        <v>326</v>
      </c>
      <c r="B24" s="190" t="s">
        <v>151</v>
      </c>
      <c r="C24" s="169"/>
      <c r="D24" s="169"/>
      <c r="E24" s="169"/>
      <c r="F24" s="169"/>
      <c r="G24" s="171"/>
      <c r="H24" s="73">
        <v>2015</v>
      </c>
    </row>
    <row r="25" spans="1:12" ht="12.75" customHeight="1" x14ac:dyDescent="0.2">
      <c r="A25" s="70" t="s">
        <v>179</v>
      </c>
      <c r="B25" s="175" t="s">
        <v>1</v>
      </c>
      <c r="C25" s="170"/>
      <c r="D25" s="170"/>
      <c r="E25" s="170"/>
      <c r="F25" s="170"/>
      <c r="G25" s="170"/>
      <c r="H25" s="73">
        <v>2015</v>
      </c>
    </row>
    <row r="26" spans="1:12" ht="12.75" customHeight="1" x14ac:dyDescent="0.2">
      <c r="A26" s="70" t="s">
        <v>180</v>
      </c>
      <c r="B26" s="176" t="s">
        <v>105</v>
      </c>
      <c r="C26" s="170"/>
      <c r="D26" s="170"/>
      <c r="E26" s="170"/>
      <c r="F26" s="170"/>
      <c r="G26" s="170"/>
      <c r="H26" s="73">
        <v>2015</v>
      </c>
    </row>
    <row r="27" spans="1:12" ht="12.75" customHeight="1" x14ac:dyDescent="0.2">
      <c r="A27" s="70" t="s">
        <v>181</v>
      </c>
      <c r="B27" s="176" t="s">
        <v>106</v>
      </c>
      <c r="C27" s="170"/>
      <c r="D27" s="170"/>
      <c r="E27" s="170"/>
      <c r="F27" s="170"/>
      <c r="G27" s="170"/>
      <c r="H27" s="73">
        <v>2015</v>
      </c>
    </row>
    <row r="28" spans="1:12" ht="13.5" customHeight="1" thickBot="1" x14ac:dyDescent="0.25">
      <c r="A28" s="154" t="s">
        <v>182</v>
      </c>
      <c r="B28" s="177" t="s">
        <v>107</v>
      </c>
      <c r="C28" s="169"/>
      <c r="D28" s="169"/>
      <c r="E28" s="169"/>
      <c r="F28" s="169"/>
      <c r="G28" s="169"/>
      <c r="H28" s="26">
        <v>2015</v>
      </c>
    </row>
    <row r="29" spans="1:12" ht="13.5" thickBot="1" x14ac:dyDescent="0.25">
      <c r="B29" s="2"/>
      <c r="C29" s="2"/>
      <c r="D29" s="2"/>
      <c r="E29" s="2"/>
      <c r="F29" s="2"/>
      <c r="G29" s="2"/>
    </row>
    <row r="30" spans="1:12" ht="14.25" x14ac:dyDescent="0.25">
      <c r="A30" s="44" t="s">
        <v>38</v>
      </c>
      <c r="B30" s="42" t="s">
        <v>39</v>
      </c>
      <c r="C30" s="33"/>
      <c r="D30" s="33"/>
      <c r="E30" s="34"/>
      <c r="G30" s="2"/>
    </row>
    <row r="31" spans="1:12" ht="15" thickBot="1" x14ac:dyDescent="0.3">
      <c r="A31" s="45" t="str">
        <f>"Option ["&amp;I$5&amp;"/"&amp;I$6&amp;"]"</f>
        <v>Option [g/kWh]</v>
      </c>
      <c r="B31" s="43" t="s">
        <v>40</v>
      </c>
      <c r="C31" s="35" t="s">
        <v>41</v>
      </c>
      <c r="D31" s="35" t="s">
        <v>42</v>
      </c>
      <c r="E31" s="36" t="s">
        <v>43</v>
      </c>
      <c r="G31" s="2"/>
    </row>
    <row r="32" spans="1:12" ht="14.25" customHeight="1" x14ac:dyDescent="0.2">
      <c r="A32" s="49" t="str">
        <f>+A9</f>
        <v>Heizöl-Hzg 100%</v>
      </c>
      <c r="B32" s="121">
        <v>0.34199404333109845</v>
      </c>
      <c r="C32" s="122">
        <v>0.18984501335483056</v>
      </c>
      <c r="D32" s="122">
        <v>0.212176908534873</v>
      </c>
      <c r="E32" s="97">
        <v>2.3515513740461902E-2</v>
      </c>
      <c r="F32" s="11"/>
    </row>
    <row r="33" spans="1:7" ht="14.25" customHeight="1" x14ac:dyDescent="0.2">
      <c r="A33" s="46" t="str">
        <f>+A10</f>
        <v>Erdgas-Hzg 100%</v>
      </c>
      <c r="B33" s="123">
        <v>0.12330278087833917</v>
      </c>
      <c r="C33" s="112">
        <v>1.0676255417857381E-2</v>
      </c>
      <c r="D33" s="112">
        <v>0.15796366942852644</v>
      </c>
      <c r="E33" s="98">
        <v>6.6897194824734286E-3</v>
      </c>
      <c r="F33" s="11"/>
    </row>
    <row r="34" spans="1:7" x14ac:dyDescent="0.2">
      <c r="A34" s="46" t="str">
        <f>+A11</f>
        <v>Flüssiggas-Hzg 100%</v>
      </c>
      <c r="B34" s="123">
        <v>0.18204651118581561</v>
      </c>
      <c r="C34" s="112">
        <v>7.1446267390126703E-2</v>
      </c>
      <c r="D34" s="112">
        <v>0.15330240739908965</v>
      </c>
      <c r="E34" s="98">
        <v>1.5072152707555518E-2</v>
      </c>
      <c r="F34" s="11"/>
      <c r="G34" s="11"/>
    </row>
    <row r="35" spans="1:7" x14ac:dyDescent="0.2">
      <c r="A35" s="46" t="str">
        <f t="shared" ref="A35:A50" si="0">+A12</f>
        <v>BrK-Brik-Lau-Hzg 100%</v>
      </c>
      <c r="B35" s="123">
        <v>1.291144291771287</v>
      </c>
      <c r="C35" s="112">
        <v>1.049933403123108</v>
      </c>
      <c r="D35" s="112">
        <v>0.32807993964012799</v>
      </c>
      <c r="E35" s="98">
        <v>0.32198690763078147</v>
      </c>
      <c r="F35" s="11"/>
      <c r="G35" s="11"/>
    </row>
    <row r="36" spans="1:7" x14ac:dyDescent="0.2">
      <c r="A36" s="46" t="str">
        <f t="shared" si="0"/>
        <v>BrK-Brik-rhei-Hzg 100%</v>
      </c>
      <c r="B36" s="123">
        <v>0.64101558137092385</v>
      </c>
      <c r="C36" s="112">
        <v>0.31098541934690177</v>
      </c>
      <c r="D36" s="112">
        <v>0.35704218863987447</v>
      </c>
      <c r="E36" s="98">
        <v>0.40739843574835499</v>
      </c>
      <c r="F36" s="11"/>
      <c r="G36" s="11"/>
    </row>
    <row r="37" spans="1:7" x14ac:dyDescent="0.2">
      <c r="A37" s="46" t="str">
        <f t="shared" si="0"/>
        <v>StK-Brik-Hzg 100%</v>
      </c>
      <c r="B37" s="123">
        <v>2.1994927909422759</v>
      </c>
      <c r="C37" s="112">
        <v>1.9615732491219022</v>
      </c>
      <c r="D37" s="112">
        <v>0.21471122517106275</v>
      </c>
      <c r="E37" s="98">
        <v>0.81297443433522754</v>
      </c>
      <c r="F37" s="11"/>
      <c r="G37" s="11"/>
    </row>
    <row r="38" spans="1:7" x14ac:dyDescent="0.2">
      <c r="A38" s="46" t="str">
        <f t="shared" si="0"/>
        <v>StK-Koks-Hzg 100%</v>
      </c>
      <c r="B38" s="123">
        <v>2.493013535995992</v>
      </c>
      <c r="C38" s="112">
        <v>1.9523286151554617</v>
      </c>
      <c r="D38" s="112">
        <v>0.45105932174176455</v>
      </c>
      <c r="E38" s="98">
        <v>6.207353805544101E-2</v>
      </c>
      <c r="F38" s="11"/>
      <c r="G38" s="11"/>
    </row>
    <row r="39" spans="1:7" x14ac:dyDescent="0.2">
      <c r="A39" s="46" t="str">
        <f t="shared" si="0"/>
        <v>Erdgas-Kochen 100%</v>
      </c>
      <c r="B39" s="123">
        <v>0.2796890684368743</v>
      </c>
      <c r="C39" s="112">
        <v>3.9520682414953795E-2</v>
      </c>
      <c r="D39" s="112">
        <v>0.34374725561979791</v>
      </c>
      <c r="E39" s="98">
        <v>3.406855390684882E-2</v>
      </c>
      <c r="F39" s="11"/>
      <c r="G39" s="11"/>
    </row>
    <row r="40" spans="1:7" x14ac:dyDescent="0.2">
      <c r="A40" s="46" t="str">
        <f t="shared" si="0"/>
        <v>Fernwärme-mix (KWK: energiealloziert)</v>
      </c>
      <c r="B40" s="123">
        <v>0.41873411306781522</v>
      </c>
      <c r="C40" s="112">
        <v>0.14395158341553424</v>
      </c>
      <c r="D40" s="112">
        <v>0.3653251964936976</v>
      </c>
      <c r="E40" s="98">
        <v>2.0715030859079379E-2</v>
      </c>
      <c r="F40" s="11"/>
      <c r="G40" s="11"/>
    </row>
    <row r="41" spans="1:7" x14ac:dyDescent="0.2">
      <c r="A41" s="46" t="str">
        <f t="shared" si="0"/>
        <v>Gas-HW-klein 100%</v>
      </c>
      <c r="B41" s="123">
        <v>0.15031535245558919</v>
      </c>
      <c r="C41" s="112">
        <v>1.2489916935865533E-2</v>
      </c>
      <c r="D41" s="112">
        <v>0.19106076408157274</v>
      </c>
      <c r="E41" s="98">
        <v>5.1078217529447476E-3</v>
      </c>
      <c r="F41" s="11"/>
      <c r="G41" s="11"/>
    </row>
    <row r="42" spans="1:7" x14ac:dyDescent="0.2">
      <c r="A42" s="46" t="str">
        <f t="shared" si="0"/>
        <v>Gas-HW-mittel 100%</v>
      </c>
      <c r="B42" s="123">
        <v>0.15010306331569787</v>
      </c>
      <c r="C42" s="112">
        <v>1.2382187346744906E-2</v>
      </c>
      <c r="D42" s="112">
        <v>0.19090614474297657</v>
      </c>
      <c r="E42" s="98">
        <v>5.0172577653955792E-3</v>
      </c>
      <c r="F42" s="11"/>
      <c r="G42" s="11"/>
    </row>
    <row r="43" spans="1:7" x14ac:dyDescent="0.2">
      <c r="A43" s="46" t="str">
        <f t="shared" si="0"/>
        <v>Gas-HW-gross 100%</v>
      </c>
      <c r="B43" s="123">
        <v>0.1500093973885856</v>
      </c>
      <c r="C43" s="112">
        <v>1.2337877024879398E-2</v>
      </c>
      <c r="D43" s="112">
        <v>0.19083621019958016</v>
      </c>
      <c r="E43" s="98">
        <v>4.9779536973222653E-3</v>
      </c>
      <c r="F43" s="11"/>
      <c r="G43" s="11"/>
    </row>
    <row r="44" spans="1:7" x14ac:dyDescent="0.2">
      <c r="A44" s="46" t="str">
        <f t="shared" si="0"/>
        <v>Öl-HW-klein 100%</v>
      </c>
      <c r="B44" s="123">
        <v>0.47211959845612167</v>
      </c>
      <c r="C44" s="112">
        <v>0.27623825781944006</v>
      </c>
      <c r="D44" s="112">
        <v>0.27035019519515757</v>
      </c>
      <c r="E44" s="98">
        <v>1.9796795630897195E-2</v>
      </c>
      <c r="F44" s="11"/>
      <c r="G44" s="11"/>
    </row>
    <row r="45" spans="1:7" x14ac:dyDescent="0.2">
      <c r="A45" s="46" t="str">
        <f t="shared" si="0"/>
        <v>Öl-HW-mittel 100%</v>
      </c>
      <c r="B45" s="123">
        <v>0.47192981114877203</v>
      </c>
      <c r="C45" s="112">
        <v>0.27614974803093911</v>
      </c>
      <c r="D45" s="112">
        <v>0.27020667022868028</v>
      </c>
      <c r="E45" s="98">
        <v>1.9717406489221292E-2</v>
      </c>
      <c r="F45" s="11"/>
      <c r="G45" s="11"/>
    </row>
    <row r="46" spans="1:7" x14ac:dyDescent="0.2">
      <c r="A46" s="46" t="str">
        <f t="shared" si="0"/>
        <v>Öl-HW-gross 100%</v>
      </c>
      <c r="B46" s="123">
        <v>0.43371007111405335</v>
      </c>
      <c r="C46" s="112">
        <v>0.27610575635684526</v>
      </c>
      <c r="D46" s="112">
        <v>0.21537734099244865</v>
      </c>
      <c r="E46" s="98">
        <v>1.967896082757558E-2</v>
      </c>
      <c r="F46" s="11"/>
      <c r="G46" s="11"/>
    </row>
    <row r="47" spans="1:7" x14ac:dyDescent="0.2">
      <c r="A47" s="46" t="str">
        <f t="shared" si="0"/>
        <v>Braunkohle-Kessel-WSF-Industrie-100%</v>
      </c>
      <c r="B47" s="123">
        <v>0.4664115566605781</v>
      </c>
      <c r="C47" s="112">
        <v>0.21288604232754837</v>
      </c>
      <c r="D47" s="112">
        <v>0.24684384193651759</v>
      </c>
      <c r="E47" s="98">
        <v>3.2857715459311612E-2</v>
      </c>
      <c r="F47" s="11"/>
      <c r="G47" s="11"/>
    </row>
    <row r="48" spans="1:7" x14ac:dyDescent="0.2">
      <c r="A48" s="46" t="str">
        <f t="shared" si="0"/>
        <v>Kohle-Kessel-WSF-Industrie-100%</v>
      </c>
      <c r="B48" s="123">
        <v>1.1588431582320542</v>
      </c>
      <c r="C48" s="112">
        <v>0.43310336744321865</v>
      </c>
      <c r="D48" s="112">
        <v>0.68442434526496887</v>
      </c>
      <c r="E48" s="98">
        <v>9.1978179184798489E-2</v>
      </c>
      <c r="F48" s="11"/>
      <c r="G48" s="11"/>
    </row>
    <row r="49" spans="1:20" x14ac:dyDescent="0.2">
      <c r="A49" s="46" t="str">
        <f t="shared" si="0"/>
        <v>Gas-Kessel-Industrie-100%</v>
      </c>
      <c r="B49" s="123">
        <v>0.13110324868258125</v>
      </c>
      <c r="C49" s="112">
        <v>5.8127630141430004E-3</v>
      </c>
      <c r="D49" s="112">
        <v>0.17931388361022474</v>
      </c>
      <c r="E49" s="98">
        <v>3.8664744847588563E-3</v>
      </c>
      <c r="F49" s="11"/>
      <c r="G49" s="11"/>
    </row>
    <row r="50" spans="1:20" x14ac:dyDescent="0.2">
      <c r="A50" s="46" t="str">
        <f t="shared" si="0"/>
        <v>Öl-leicht-Kessel-Industrie-100%</v>
      </c>
      <c r="B50" s="123">
        <v>0.39343184502016576</v>
      </c>
      <c r="C50" s="112">
        <v>0.26833469617478939</v>
      </c>
      <c r="D50" s="112">
        <v>0.17654162647986241</v>
      </c>
      <c r="E50" s="98">
        <v>1.8596064224881158E-2</v>
      </c>
      <c r="F50" s="11"/>
      <c r="G50" s="11"/>
    </row>
    <row r="51" spans="1:20" ht="13.5" thickBot="1" x14ac:dyDescent="0.25">
      <c r="A51" s="92" t="str">
        <f>+A28</f>
        <v>Öl-schwer-Kessel-Industrie-100%</v>
      </c>
      <c r="B51" s="124">
        <v>2.3037399060992345</v>
      </c>
      <c r="C51" s="125">
        <v>1.8738655247532845</v>
      </c>
      <c r="D51" s="125">
        <v>0.61429504776537136</v>
      </c>
      <c r="E51" s="99">
        <v>0.10050162893005497</v>
      </c>
      <c r="F51" s="11"/>
      <c r="G51" s="11"/>
    </row>
    <row r="52" spans="1:20" ht="13.5" thickBot="1" x14ac:dyDescent="0.25">
      <c r="G52" s="11"/>
    </row>
    <row r="53" spans="1:20" ht="14.25" x14ac:dyDescent="0.25">
      <c r="A53" s="48" t="s">
        <v>44</v>
      </c>
      <c r="B53" s="42" t="s">
        <v>45</v>
      </c>
      <c r="C53" s="33"/>
      <c r="D53" s="33"/>
      <c r="E53" s="34"/>
      <c r="F53" s="12"/>
      <c r="G53" s="11"/>
    </row>
    <row r="54" spans="1:20" ht="15" thickBot="1" x14ac:dyDescent="0.3">
      <c r="A54" s="45" t="str">
        <f>"Option ["&amp;I$5&amp;"/"&amp;I$6&amp;"]"</f>
        <v>Option [g/kWh]</v>
      </c>
      <c r="B54" s="43" t="s">
        <v>40</v>
      </c>
      <c r="C54" s="35" t="s">
        <v>46</v>
      </c>
      <c r="D54" s="35" t="s">
        <v>47</v>
      </c>
      <c r="E54" s="36" t="s">
        <v>48</v>
      </c>
      <c r="F54" s="12"/>
    </row>
    <row r="55" spans="1:20" ht="14.25" customHeight="1" x14ac:dyDescent="0.2">
      <c r="A55" s="49" t="str">
        <f>+A$9</f>
        <v>Heizöl-Hzg 100%</v>
      </c>
      <c r="B55" s="115">
        <v>318.25415603161042</v>
      </c>
      <c r="C55" s="116">
        <v>314.66312813956239</v>
      </c>
      <c r="D55" s="57">
        <v>8.5916978649455605E-2</v>
      </c>
      <c r="E55" s="97">
        <v>3.7836330092237895E-3</v>
      </c>
      <c r="F55" s="14"/>
      <c r="G55" s="12"/>
    </row>
    <row r="56" spans="1:20" ht="14.25" customHeight="1" x14ac:dyDescent="0.2">
      <c r="A56" s="46" t="str">
        <f>+A10</f>
        <v>Erdgas-Hzg 100%</v>
      </c>
      <c r="B56" s="117">
        <v>246.86026907422587</v>
      </c>
      <c r="C56" s="118">
        <v>225.84373019672887</v>
      </c>
      <c r="D56" s="13">
        <v>0.68042443963482047</v>
      </c>
      <c r="E56" s="98">
        <v>2.2672387620497401E-3</v>
      </c>
      <c r="F56" s="14"/>
      <c r="G56" s="12"/>
    </row>
    <row r="57" spans="1:20" x14ac:dyDescent="0.2">
      <c r="A57" s="46" t="str">
        <f t="shared" ref="A57:A74" si="1">+A11</f>
        <v>Flüssiggas-Hzg 100%</v>
      </c>
      <c r="B57" s="117">
        <v>275.65182201962233</v>
      </c>
      <c r="C57" s="118">
        <v>272.32234600224126</v>
      </c>
      <c r="D57" s="13">
        <v>9.1228415108278865E-2</v>
      </c>
      <c r="E57" s="98">
        <v>2.198314445106429E-3</v>
      </c>
      <c r="F57" s="14"/>
      <c r="G57" s="14"/>
      <c r="S57" s="11"/>
      <c r="T57" s="11"/>
    </row>
    <row r="58" spans="1:20" x14ac:dyDescent="0.2">
      <c r="A58" s="46" t="str">
        <f t="shared" si="1"/>
        <v>BrK-Brik-Lau-Hzg 100%</v>
      </c>
      <c r="B58" s="117">
        <v>411.43799776103452</v>
      </c>
      <c r="C58" s="118">
        <v>381.49366078636615</v>
      </c>
      <c r="D58" s="13">
        <v>0.97231854064519485</v>
      </c>
      <c r="E58" s="98">
        <v>2.8927062799507419E-3</v>
      </c>
      <c r="F58" s="14"/>
      <c r="G58" s="14"/>
      <c r="S58" s="11"/>
      <c r="T58" s="11"/>
    </row>
    <row r="59" spans="1:20" x14ac:dyDescent="0.2">
      <c r="A59" s="46" t="str">
        <f t="shared" si="1"/>
        <v>BrK-Brik-rhei-Hzg 100%</v>
      </c>
      <c r="B59" s="117">
        <v>454.18242400104066</v>
      </c>
      <c r="C59" s="118">
        <v>433.42007244301516</v>
      </c>
      <c r="D59" s="13">
        <v>0.3551028154347407</v>
      </c>
      <c r="E59" s="98">
        <v>3.797260610692605E-2</v>
      </c>
      <c r="F59" s="14"/>
      <c r="G59" s="14"/>
      <c r="S59" s="11"/>
      <c r="T59" s="11"/>
    </row>
    <row r="60" spans="1:20" x14ac:dyDescent="0.2">
      <c r="A60" s="46" t="str">
        <f t="shared" si="1"/>
        <v>StK-Brik-Hzg 100%</v>
      </c>
      <c r="B60" s="117">
        <v>438.04718279429784</v>
      </c>
      <c r="C60" s="118">
        <v>354.69984454948803</v>
      </c>
      <c r="D60" s="13">
        <v>2.4424820376163745</v>
      </c>
      <c r="E60" s="98">
        <v>3.7985506262880664E-2</v>
      </c>
      <c r="F60" s="14"/>
      <c r="G60" s="14"/>
      <c r="S60" s="11"/>
      <c r="T60" s="11"/>
    </row>
    <row r="61" spans="1:20" x14ac:dyDescent="0.2">
      <c r="A61" s="46" t="str">
        <f t="shared" si="1"/>
        <v>StK-Koks-Hzg 100%</v>
      </c>
      <c r="B61" s="117">
        <v>435.28986993693673</v>
      </c>
      <c r="C61" s="118">
        <v>375.88593350394518</v>
      </c>
      <c r="D61" s="13">
        <v>1.9285794437471779</v>
      </c>
      <c r="E61" s="98">
        <v>5.6910513357828737E-3</v>
      </c>
      <c r="F61" s="14"/>
      <c r="G61" s="14"/>
      <c r="S61" s="11"/>
      <c r="T61" s="11"/>
    </row>
    <row r="62" spans="1:20" x14ac:dyDescent="0.2">
      <c r="A62" s="46" t="str">
        <f t="shared" si="1"/>
        <v>Erdgas-Kochen 100%</v>
      </c>
      <c r="B62" s="117">
        <v>271.35512465568354</v>
      </c>
      <c r="C62" s="118">
        <v>242.40548718614104</v>
      </c>
      <c r="D62" s="13">
        <v>0.86711864010133932</v>
      </c>
      <c r="E62" s="98">
        <v>1.107395871209238E-2</v>
      </c>
      <c r="F62" s="14"/>
      <c r="G62" s="14"/>
      <c r="S62" s="11"/>
      <c r="T62" s="11"/>
    </row>
    <row r="63" spans="1:20" x14ac:dyDescent="0.2">
      <c r="A63" s="46" t="str">
        <f t="shared" si="1"/>
        <v>Fernwärme-mix (KWK: energiealloziert)</v>
      </c>
      <c r="B63" s="117">
        <v>254.13332475109257</v>
      </c>
      <c r="C63" s="118">
        <v>237.39609840595642</v>
      </c>
      <c r="D63" s="13">
        <v>0.40786221078373197</v>
      </c>
      <c r="E63" s="98">
        <v>1.693824536441739E-2</v>
      </c>
      <c r="F63" s="14"/>
      <c r="G63" s="14"/>
      <c r="S63" s="11"/>
      <c r="T63" s="11"/>
    </row>
    <row r="64" spans="1:20" x14ac:dyDescent="0.2">
      <c r="A64" s="46" t="str">
        <f t="shared" si="1"/>
        <v>Gas-HW-klein 100%</v>
      </c>
      <c r="B64" s="117">
        <v>252.03055507858357</v>
      </c>
      <c r="C64" s="118">
        <v>230.25672924428704</v>
      </c>
      <c r="D64" s="13">
        <v>0.67993178700494372</v>
      </c>
      <c r="E64" s="98">
        <v>5.1705867906523305E-3</v>
      </c>
      <c r="F64" s="14"/>
      <c r="G64" s="14"/>
      <c r="S64" s="11"/>
      <c r="T64" s="11"/>
    </row>
    <row r="65" spans="1:20" x14ac:dyDescent="0.2">
      <c r="A65" s="46" t="str">
        <f t="shared" si="1"/>
        <v>Gas-HW-mittel 100%</v>
      </c>
      <c r="B65" s="117">
        <v>251.95098658013188</v>
      </c>
      <c r="C65" s="118">
        <v>230.18713284630908</v>
      </c>
      <c r="D65" s="13">
        <v>0.67960172892615578</v>
      </c>
      <c r="E65" s="98">
        <v>5.1703206054962694E-3</v>
      </c>
      <c r="F65" s="14"/>
      <c r="G65" s="14"/>
      <c r="S65" s="11"/>
      <c r="T65" s="11"/>
    </row>
    <row r="66" spans="1:20" x14ac:dyDescent="0.2">
      <c r="A66" s="46" t="str">
        <f t="shared" si="1"/>
        <v>Gas-HW-gross 100%</v>
      </c>
      <c r="B66" s="117">
        <v>251.91635253598838</v>
      </c>
      <c r="C66" s="118">
        <v>230.15660608426961</v>
      </c>
      <c r="D66" s="13">
        <v>0.67946812443443882</v>
      </c>
      <c r="E66" s="98">
        <v>5.1699528830260839E-3</v>
      </c>
      <c r="F66" s="14"/>
      <c r="G66" s="14"/>
      <c r="S66" s="11"/>
      <c r="T66" s="11"/>
    </row>
    <row r="67" spans="1:20" x14ac:dyDescent="0.2">
      <c r="A67" s="46" t="str">
        <f t="shared" si="1"/>
        <v>Öl-HW-klein 100%</v>
      </c>
      <c r="B67" s="117">
        <v>324.9150193528759</v>
      </c>
      <c r="C67" s="118">
        <v>320.74120001191216</v>
      </c>
      <c r="D67" s="13">
        <v>8.7325600810812476E-2</v>
      </c>
      <c r="E67" s="98">
        <v>5.8082965141817849E-3</v>
      </c>
      <c r="F67" s="14"/>
      <c r="G67" s="14"/>
      <c r="S67" s="11"/>
      <c r="T67" s="11"/>
    </row>
    <row r="68" spans="1:20" x14ac:dyDescent="0.2">
      <c r="A68" s="46" t="str">
        <f t="shared" si="1"/>
        <v>Öl-HW-mittel 100%</v>
      </c>
      <c r="B68" s="117">
        <v>324.84461847101727</v>
      </c>
      <c r="C68" s="118">
        <v>320.67874721934271</v>
      </c>
      <c r="D68" s="13">
        <v>8.7067493132191323E-2</v>
      </c>
      <c r="E68" s="98">
        <v>5.8075354421898767E-3</v>
      </c>
      <c r="F68" s="14"/>
      <c r="G68" s="14"/>
      <c r="S68" s="11"/>
      <c r="T68" s="11"/>
    </row>
    <row r="69" spans="1:20" x14ac:dyDescent="0.2">
      <c r="A69" s="46" t="str">
        <f t="shared" si="1"/>
        <v>Öl-HW-gross 100%</v>
      </c>
      <c r="B69" s="117">
        <v>324.81213859717809</v>
      </c>
      <c r="C69" s="118">
        <v>320.65035371757284</v>
      </c>
      <c r="D69" s="13">
        <v>8.6934262317744482E-2</v>
      </c>
      <c r="E69" s="98">
        <v>5.8072039633094378E-3</v>
      </c>
      <c r="F69" s="14"/>
      <c r="G69" s="14"/>
      <c r="S69" s="11"/>
      <c r="T69" s="11"/>
    </row>
    <row r="70" spans="1:20" x14ac:dyDescent="0.2">
      <c r="A70" s="46" t="str">
        <f t="shared" si="1"/>
        <v>Braunkohle-Kessel-WSF-Industrie-100%</v>
      </c>
      <c r="B70" s="117">
        <v>472.60522754934811</v>
      </c>
      <c r="C70" s="118">
        <v>429.06693648985555</v>
      </c>
      <c r="D70" s="13">
        <v>6.7700541371787243E-3</v>
      </c>
      <c r="E70" s="98">
        <v>0.16352900332410861</v>
      </c>
      <c r="F70" s="14"/>
      <c r="G70" s="14"/>
      <c r="S70" s="11"/>
      <c r="T70" s="11"/>
    </row>
    <row r="71" spans="1:20" x14ac:dyDescent="0.2">
      <c r="A71" s="46" t="str">
        <f t="shared" si="1"/>
        <v>Kohle-Kessel-WSF-Industrie-100%</v>
      </c>
      <c r="B71" s="117">
        <v>431.28402229027773</v>
      </c>
      <c r="C71" s="118">
        <v>359.89704576439982</v>
      </c>
      <c r="D71" s="13">
        <v>0.77506046143753737</v>
      </c>
      <c r="E71" s="98">
        <v>0.18162357312612623</v>
      </c>
      <c r="F71" s="14"/>
      <c r="G71" s="14"/>
      <c r="S71" s="11"/>
      <c r="T71" s="11"/>
    </row>
    <row r="72" spans="1:20" x14ac:dyDescent="0.2">
      <c r="A72" s="46" t="str">
        <f t="shared" si="1"/>
        <v>Gas-Kessel-Industrie-100%</v>
      </c>
      <c r="B72" s="117">
        <v>232.59870858996271</v>
      </c>
      <c r="C72" s="118">
        <v>219.11603933078567</v>
      </c>
      <c r="D72" s="13">
        <v>0.41085280165352289</v>
      </c>
      <c r="E72" s="98">
        <v>4.3656353158498321E-3</v>
      </c>
      <c r="F72" s="14"/>
      <c r="G72" s="14"/>
      <c r="S72" s="11"/>
      <c r="T72" s="11"/>
    </row>
    <row r="73" spans="1:20" x14ac:dyDescent="0.2">
      <c r="A73" s="46" t="str">
        <f t="shared" si="1"/>
        <v>Öl-leicht-Kessel-Industrie-100%</v>
      </c>
      <c r="B73" s="117">
        <v>310.57644574837644</v>
      </c>
      <c r="C73" s="118">
        <v>307.24771830479494</v>
      </c>
      <c r="D73" s="13">
        <v>7.1451390074445773E-2</v>
      </c>
      <c r="E73" s="98">
        <v>4.4421355874133634E-3</v>
      </c>
      <c r="G73" s="14"/>
      <c r="S73" s="11"/>
      <c r="T73" s="11"/>
    </row>
    <row r="74" spans="1:20" ht="13.5" thickBot="1" x14ac:dyDescent="0.25">
      <c r="A74" s="47" t="str">
        <f t="shared" si="1"/>
        <v>Öl-schwer-Kessel-Industrie-100%</v>
      </c>
      <c r="B74" s="119">
        <v>325.62936365123147</v>
      </c>
      <c r="C74" s="120">
        <v>320.86025166293393</v>
      </c>
      <c r="D74" s="60">
        <v>8.1987643544433678E-2</v>
      </c>
      <c r="E74" s="99">
        <v>8.6831664355732762E-3</v>
      </c>
      <c r="F74" s="15"/>
      <c r="G74" s="14"/>
      <c r="S74" s="11"/>
      <c r="T74" s="11"/>
    </row>
    <row r="75" spans="1:20" ht="13.5" thickBot="1" x14ac:dyDescent="0.25">
      <c r="G75" s="14"/>
      <c r="S75" s="11"/>
      <c r="T75" s="11"/>
    </row>
    <row r="76" spans="1:20" x14ac:dyDescent="0.2">
      <c r="A76" s="55" t="s">
        <v>49</v>
      </c>
      <c r="B76" s="42"/>
      <c r="C76" s="33" t="s">
        <v>50</v>
      </c>
      <c r="D76" s="34" t="s">
        <v>51</v>
      </c>
      <c r="G76" s="14"/>
      <c r="S76" s="11"/>
      <c r="T76" s="11"/>
    </row>
    <row r="77" spans="1:20" ht="15" thickBot="1" x14ac:dyDescent="0.3">
      <c r="A77" s="45" t="s">
        <v>71</v>
      </c>
      <c r="B77" s="43" t="s">
        <v>52</v>
      </c>
      <c r="C77" s="35" t="s">
        <v>53</v>
      </c>
      <c r="D77" s="36" t="s">
        <v>53</v>
      </c>
    </row>
    <row r="78" spans="1:20" x14ac:dyDescent="0.2">
      <c r="A78" s="49" t="str">
        <f>+A9</f>
        <v>Heizöl-Hzg 100%</v>
      </c>
      <c r="B78" s="56">
        <v>1.1797260975699992</v>
      </c>
      <c r="C78" s="57">
        <v>1.1686347801582346</v>
      </c>
      <c r="D78" s="38">
        <v>1.1091317411764513E-2</v>
      </c>
    </row>
    <row r="79" spans="1:20" x14ac:dyDescent="0.2">
      <c r="A79" s="46" t="str">
        <f t="shared" ref="A79:A97" si="2">+A10</f>
        <v>Erdgas-Hzg 100%</v>
      </c>
      <c r="B79" s="58">
        <v>1.1463039886882109</v>
      </c>
      <c r="C79" s="13">
        <v>1.137381900484518</v>
      </c>
      <c r="D79" s="39">
        <v>8.9220882036929183E-3</v>
      </c>
    </row>
    <row r="80" spans="1:20" x14ac:dyDescent="0.2">
      <c r="A80" s="46" t="str">
        <f t="shared" si="2"/>
        <v>Flüssiggas-Hzg 100%</v>
      </c>
      <c r="B80" s="58">
        <v>1.1283206355131745</v>
      </c>
      <c r="C80" s="13">
        <v>1.1190119098281361</v>
      </c>
      <c r="D80" s="39">
        <v>9.3087256850384117E-3</v>
      </c>
    </row>
    <row r="81" spans="1:4" x14ac:dyDescent="0.2">
      <c r="A81" s="46" t="str">
        <f t="shared" si="2"/>
        <v>BrK-Brik-Lau-Hzg 100%</v>
      </c>
      <c r="B81" s="58">
        <v>1.0944449366213185</v>
      </c>
      <c r="C81" s="13">
        <v>1.086035721443912</v>
      </c>
      <c r="D81" s="39">
        <v>8.4092151774062505E-3</v>
      </c>
    </row>
    <row r="82" spans="1:4" x14ac:dyDescent="0.2">
      <c r="A82" s="46" t="str">
        <f t="shared" si="2"/>
        <v>BrK-Brik-rhei-Hzg 100%</v>
      </c>
      <c r="B82" s="58">
        <v>1.2314861588676256</v>
      </c>
      <c r="C82" s="13">
        <v>1.215710387029183</v>
      </c>
      <c r="D82" s="39">
        <v>1.5775771838442632E-2</v>
      </c>
    </row>
    <row r="83" spans="1:4" x14ac:dyDescent="0.2">
      <c r="A83" s="46" t="str">
        <f t="shared" si="2"/>
        <v>StK-Brik-Hzg 100%</v>
      </c>
      <c r="B83" s="58">
        <v>1.0900500298240232</v>
      </c>
      <c r="C83" s="13">
        <v>1.0693292975567179</v>
      </c>
      <c r="D83" s="39">
        <v>2.072073226730534E-2</v>
      </c>
    </row>
    <row r="84" spans="1:4" x14ac:dyDescent="0.2">
      <c r="A84" s="46" t="str">
        <f t="shared" si="2"/>
        <v>StK-Koks-Hzg 100%</v>
      </c>
      <c r="B84" s="58">
        <v>1.7199286593640255</v>
      </c>
      <c r="C84" s="13">
        <v>1.3803408783537825</v>
      </c>
      <c r="D84" s="39">
        <v>0.33958778101024306</v>
      </c>
    </row>
    <row r="85" spans="1:4" x14ac:dyDescent="0.2">
      <c r="A85" s="46" t="str">
        <f t="shared" si="2"/>
        <v>Erdgas-Kochen 100%</v>
      </c>
      <c r="B85" s="58">
        <v>1.2102814697558402</v>
      </c>
      <c r="C85" s="13">
        <v>1.1926021857591274</v>
      </c>
      <c r="D85" s="39">
        <v>1.7679283996712713E-2</v>
      </c>
    </row>
    <row r="86" spans="1:4" x14ac:dyDescent="0.2">
      <c r="A86" s="46" t="str">
        <f t="shared" si="2"/>
        <v>Fernwärme-mix (KWK: energiealloziert)</v>
      </c>
      <c r="B86" s="58">
        <v>1.187458425388761</v>
      </c>
      <c r="C86" s="13">
        <v>0.84144481646732205</v>
      </c>
      <c r="D86" s="39">
        <v>0.34601360892143912</v>
      </c>
    </row>
    <row r="87" spans="1:4" x14ac:dyDescent="0.2">
      <c r="A87" s="46" t="str">
        <f t="shared" si="2"/>
        <v>Gas-HW-klein 100%</v>
      </c>
      <c r="B87" s="58">
        <v>1.1684243095260194</v>
      </c>
      <c r="C87" s="13">
        <v>1.1536959326306313</v>
      </c>
      <c r="D87" s="39">
        <v>1.4728376895387972E-2</v>
      </c>
    </row>
    <row r="88" spans="1:4" x14ac:dyDescent="0.2">
      <c r="A88" s="46" t="str">
        <f t="shared" si="2"/>
        <v>Gas-HW-mittel 100%</v>
      </c>
      <c r="B88" s="58">
        <v>1.1681479320415538</v>
      </c>
      <c r="C88" s="13">
        <v>1.1534576622792816</v>
      </c>
      <c r="D88" s="39">
        <v>1.4690269762272303E-2</v>
      </c>
    </row>
    <row r="89" spans="1:4" x14ac:dyDescent="0.2">
      <c r="A89" s="46" t="str">
        <f t="shared" si="2"/>
        <v>Gas-HW-gross 100%</v>
      </c>
      <c r="B89" s="58">
        <v>1.1680281278947129</v>
      </c>
      <c r="C89" s="13">
        <v>1.1533589629686203</v>
      </c>
      <c r="D89" s="39">
        <v>1.4669164926092606E-2</v>
      </c>
    </row>
    <row r="90" spans="1:4" x14ac:dyDescent="0.2">
      <c r="A90" s="46" t="str">
        <f t="shared" si="2"/>
        <v>Öl-HW-klein 100%</v>
      </c>
      <c r="B90" s="58">
        <v>1.210863547470965</v>
      </c>
      <c r="C90" s="13">
        <v>1.191414794866253</v>
      </c>
      <c r="D90" s="39">
        <v>1.9448752604711884E-2</v>
      </c>
    </row>
    <row r="91" spans="1:4" x14ac:dyDescent="0.2">
      <c r="A91" s="46" t="str">
        <f t="shared" si="2"/>
        <v>Öl-HW-mittel 100%</v>
      </c>
      <c r="B91" s="58">
        <v>1.2106460797922289</v>
      </c>
      <c r="C91" s="13">
        <v>1.1912377610784213</v>
      </c>
      <c r="D91" s="39">
        <v>1.9408318713807486E-2</v>
      </c>
    </row>
    <row r="92" spans="1:4" x14ac:dyDescent="0.2">
      <c r="A92" s="46" t="str">
        <f t="shared" si="2"/>
        <v>Öl-HW-gross 100%</v>
      </c>
      <c r="B92" s="58">
        <v>1.2105255849793417</v>
      </c>
      <c r="C92" s="13">
        <v>1.1911383750600009</v>
      </c>
      <c r="D92" s="39">
        <v>1.9387209919340804E-2</v>
      </c>
    </row>
    <row r="93" spans="1:4" x14ac:dyDescent="0.2">
      <c r="A93" s="46" t="str">
        <f t="shared" si="2"/>
        <v>Braunkohle-Kessel-WSF-Industrie-100%</v>
      </c>
      <c r="B93" s="58">
        <v>1.0288852435450326</v>
      </c>
      <c r="C93" s="13">
        <v>1.0288593262848369</v>
      </c>
      <c r="D93" s="39">
        <v>2.5917260195742071E-5</v>
      </c>
    </row>
    <row r="94" spans="1:4" x14ac:dyDescent="0.2">
      <c r="A94" s="46" t="str">
        <f t="shared" si="2"/>
        <v>Kohle-Kessel-WSF-Industrie-100%</v>
      </c>
      <c r="B94" s="58">
        <v>1.1086466700040503</v>
      </c>
      <c r="C94" s="13">
        <v>1.1013709417777078</v>
      </c>
      <c r="D94" s="39">
        <v>7.2757282263423532E-3</v>
      </c>
    </row>
    <row r="95" spans="1:4" x14ac:dyDescent="0.2">
      <c r="A95" s="46" t="str">
        <f t="shared" si="2"/>
        <v>Gas-Kessel-Industrie-100%</v>
      </c>
      <c r="B95" s="58">
        <v>1.1116844574103875</v>
      </c>
      <c r="C95" s="13">
        <v>1.109880545887945</v>
      </c>
      <c r="D95" s="39">
        <v>1.8039115224423169E-3</v>
      </c>
    </row>
    <row r="96" spans="1:4" x14ac:dyDescent="0.2">
      <c r="A96" s="46" t="str">
        <f t="shared" si="2"/>
        <v>Öl-leicht-Kessel-Industrie-100%</v>
      </c>
      <c r="B96" s="58">
        <v>1.1463695734577188</v>
      </c>
      <c r="C96" s="13">
        <v>1.1429309958585077</v>
      </c>
      <c r="D96" s="39">
        <v>3.4385775992110384E-3</v>
      </c>
    </row>
    <row r="97" spans="1:9" ht="13.5" thickBot="1" x14ac:dyDescent="0.25">
      <c r="A97" s="47" t="str">
        <f t="shared" si="2"/>
        <v>Öl-schwer-Kessel-Industrie-100%</v>
      </c>
      <c r="B97" s="59">
        <v>1.1288853443490214</v>
      </c>
      <c r="C97" s="60">
        <v>1.1254817068510934</v>
      </c>
      <c r="D97" s="41">
        <v>3.4036374979278666E-3</v>
      </c>
    </row>
    <row r="98" spans="1:9" ht="13.5" thickBot="1" x14ac:dyDescent="0.25"/>
    <row r="99" spans="1:9" x14ac:dyDescent="0.2">
      <c r="A99" s="63" t="s">
        <v>54</v>
      </c>
      <c r="B99" s="61"/>
    </row>
    <row r="100" spans="1:9" ht="13.5" thickBot="1" x14ac:dyDescent="0.25">
      <c r="A100" s="45" t="s">
        <v>55</v>
      </c>
      <c r="B100" s="62" t="s">
        <v>72</v>
      </c>
      <c r="D100" s="14"/>
      <c r="E100" s="14"/>
      <c r="F100" s="14"/>
    </row>
    <row r="101" spans="1:9" x14ac:dyDescent="0.2">
      <c r="A101" s="49" t="str">
        <f>+A9</f>
        <v>Heizöl-Hzg 100%</v>
      </c>
      <c r="B101" s="69">
        <v>5.7610598381732517E-4</v>
      </c>
    </row>
    <row r="102" spans="1:9" x14ac:dyDescent="0.2">
      <c r="A102" s="46" t="str">
        <f t="shared" ref="A102:A120" si="3">+A10</f>
        <v>Erdgas-Hzg 100%</v>
      </c>
      <c r="B102" s="64">
        <v>4.3844791643232685E-4</v>
      </c>
      <c r="G102" s="14"/>
      <c r="H102" s="14"/>
      <c r="I102" s="14"/>
    </row>
    <row r="103" spans="1:9" x14ac:dyDescent="0.2">
      <c r="A103" s="46" t="str">
        <f t="shared" si="3"/>
        <v>Flüssiggas-Hzg 100%</v>
      </c>
      <c r="B103" s="64">
        <v>5.1848621478165174E-4</v>
      </c>
    </row>
    <row r="104" spans="1:9" x14ac:dyDescent="0.2">
      <c r="A104" s="46" t="str">
        <f t="shared" si="3"/>
        <v>BrK-Brik-Lau-Hzg 100%</v>
      </c>
      <c r="B104" s="64">
        <v>6.5388769167699305E-4</v>
      </c>
    </row>
    <row r="105" spans="1:9" x14ac:dyDescent="0.2">
      <c r="A105" s="46" t="str">
        <f t="shared" si="3"/>
        <v>BrK-Brik-rhei-Hzg 100%</v>
      </c>
      <c r="B105" s="64">
        <v>1.3863436978731063E-3</v>
      </c>
    </row>
    <row r="106" spans="1:9" x14ac:dyDescent="0.2">
      <c r="A106" s="46" t="str">
        <f t="shared" si="3"/>
        <v>StK-Brik-Hzg 100%</v>
      </c>
      <c r="B106" s="64">
        <v>1.0367154322391879E-3</v>
      </c>
    </row>
    <row r="107" spans="1:9" x14ac:dyDescent="0.2">
      <c r="A107" s="46" t="str">
        <f t="shared" si="3"/>
        <v>StK-Koks-Hzg 100%</v>
      </c>
      <c r="B107" s="64">
        <v>1.6844585789358975E-3</v>
      </c>
    </row>
    <row r="108" spans="1:9" x14ac:dyDescent="0.2">
      <c r="A108" s="46" t="str">
        <f t="shared" si="3"/>
        <v>Erdgas-Kochen 100%</v>
      </c>
      <c r="B108" s="64">
        <v>9.074552331844801E-5</v>
      </c>
    </row>
    <row r="109" spans="1:9" x14ac:dyDescent="0.2">
      <c r="A109" s="46" t="str">
        <f t="shared" si="3"/>
        <v>Fernwärme-mix (KWK: energiealloziert)</v>
      </c>
      <c r="B109" s="64">
        <v>1.6800951093268093E-3</v>
      </c>
    </row>
    <row r="110" spans="1:9" x14ac:dyDescent="0.2">
      <c r="A110" s="46" t="str">
        <f t="shared" si="3"/>
        <v>Gas-HW-klein 100%</v>
      </c>
      <c r="B110" s="64">
        <v>8.3173398270898664E-4</v>
      </c>
    </row>
    <row r="111" spans="1:9" x14ac:dyDescent="0.2">
      <c r="A111" s="46" t="str">
        <f t="shared" si="3"/>
        <v>Gas-HW-mittel 100%</v>
      </c>
      <c r="B111" s="64">
        <v>8.3220514192704805E-4</v>
      </c>
    </row>
    <row r="112" spans="1:9" x14ac:dyDescent="0.2">
      <c r="A112" s="46" t="str">
        <f t="shared" si="3"/>
        <v>Gas-HW-gross 100%</v>
      </c>
      <c r="B112" s="64">
        <v>8.3211736546074072E-4</v>
      </c>
    </row>
    <row r="113" spans="1:2" x14ac:dyDescent="0.2">
      <c r="A113" s="46" t="str">
        <f t="shared" si="3"/>
        <v>Öl-HW-klein 100%</v>
      </c>
      <c r="B113" s="64">
        <v>1.1660790987401588E-3</v>
      </c>
    </row>
    <row r="114" spans="1:2" x14ac:dyDescent="0.2">
      <c r="A114" s="46" t="str">
        <f t="shared" si="3"/>
        <v>Öl-HW-mittel 100%</v>
      </c>
      <c r="B114" s="64">
        <v>1.165898634810484E-3</v>
      </c>
    </row>
    <row r="115" spans="1:2" x14ac:dyDescent="0.2">
      <c r="A115" s="46" t="str">
        <f t="shared" si="3"/>
        <v>Öl-HW-gross 100%</v>
      </c>
      <c r="B115" s="64">
        <v>1.1658036728726844E-3</v>
      </c>
    </row>
    <row r="116" spans="1:2" x14ac:dyDescent="0.2">
      <c r="A116" s="46" t="str">
        <f t="shared" si="3"/>
        <v>Braunkohle-Kessel-WSF-Industrie-100%</v>
      </c>
      <c r="B116" s="64">
        <v>1.4753311961427482E-4</v>
      </c>
    </row>
    <row r="117" spans="1:2" x14ac:dyDescent="0.2">
      <c r="A117" s="46" t="str">
        <f t="shared" si="3"/>
        <v>Kohle-Kessel-WSF-Industrie-100%</v>
      </c>
      <c r="B117" s="64">
        <v>1.3879760880121579E-4</v>
      </c>
    </row>
    <row r="118" spans="1:2" x14ac:dyDescent="0.2">
      <c r="A118" s="46" t="str">
        <f t="shared" si="3"/>
        <v>Gas-Kessel-Industrie-100%</v>
      </c>
      <c r="B118" s="64">
        <v>3.867858696094429E-5</v>
      </c>
    </row>
    <row r="119" spans="1:2" x14ac:dyDescent="0.2">
      <c r="A119" s="46" t="str">
        <f t="shared" si="3"/>
        <v>Öl-leicht-Kessel-Industrie-100%</v>
      </c>
      <c r="B119" s="64">
        <v>1.6964511088735884E-4</v>
      </c>
    </row>
    <row r="120" spans="1:2" ht="13.5" thickBot="1" x14ac:dyDescent="0.25">
      <c r="A120" s="47" t="str">
        <f t="shared" si="3"/>
        <v>Öl-schwer-Kessel-Industrie-100%</v>
      </c>
      <c r="B120" s="65">
        <v>1.7322805606861908E-4</v>
      </c>
    </row>
    <row r="128" spans="1:2" ht="17.25" x14ac:dyDescent="0.25">
      <c r="A128" s="6"/>
    </row>
    <row r="129" spans="1:1" ht="17.25" x14ac:dyDescent="0.25">
      <c r="A129" s="6"/>
    </row>
    <row r="130" spans="1:1" ht="17.25" x14ac:dyDescent="0.25">
      <c r="A130" s="6"/>
    </row>
    <row r="131" spans="1:1" ht="17.25" x14ac:dyDescent="0.25">
      <c r="A131" s="6"/>
    </row>
  </sheetData>
  <mergeCells count="15">
    <mergeCell ref="B8:G8"/>
    <mergeCell ref="B9:G9"/>
    <mergeCell ref="B10:G10"/>
    <mergeCell ref="B11:G11"/>
    <mergeCell ref="B16:G16"/>
    <mergeCell ref="B17:G17"/>
    <mergeCell ref="B12:G12"/>
    <mergeCell ref="B13:G13"/>
    <mergeCell ref="B14:G14"/>
    <mergeCell ref="B15:G15"/>
    <mergeCell ref="A5:A6"/>
    <mergeCell ref="B3:G3"/>
    <mergeCell ref="B4:G4"/>
    <mergeCell ref="B5:G5"/>
    <mergeCell ref="B6:G6"/>
  </mergeCells>
  <phoneticPr fontId="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23">
    <tabColor indexed="51"/>
  </sheetPr>
  <dimension ref="A1:T120"/>
  <sheetViews>
    <sheetView tabSelected="1" workbookViewId="0">
      <selection activeCell="B3" sqref="B3:G3"/>
    </sheetView>
  </sheetViews>
  <sheetFormatPr baseColWidth="10" defaultColWidth="11.42578125" defaultRowHeight="12.75" x14ac:dyDescent="0.2"/>
  <cols>
    <col min="1" max="1" width="39.85546875" customWidth="1"/>
    <col min="2" max="2" width="18.140625" customWidth="1"/>
    <col min="3" max="3" width="15.5703125" customWidth="1"/>
    <col min="4" max="4" width="16" customWidth="1"/>
    <col min="5" max="5" width="13.5703125" customWidth="1"/>
    <col min="6" max="6" width="14.42578125" customWidth="1"/>
    <col min="7" max="7" width="14.5703125" bestFit="1" customWidth="1"/>
    <col min="8" max="10" width="11.5703125" bestFit="1" customWidth="1"/>
  </cols>
  <sheetData>
    <row r="1" spans="1:11" ht="15.75" customHeight="1" x14ac:dyDescent="0.25">
      <c r="A1" s="164" t="str">
        <f>"Ergebnisse aus GEMIS "&amp;Einführung!F3</f>
        <v>Ergebnisse aus GEMIS Version 5.0</v>
      </c>
      <c r="B1" s="2"/>
      <c r="C1" s="19" t="s">
        <v>108</v>
      </c>
      <c r="D1" s="2"/>
      <c r="E1" s="2"/>
      <c r="F1" s="2"/>
      <c r="G1" s="2"/>
    </row>
    <row r="2" spans="1:11" x14ac:dyDescent="0.2">
      <c r="A2" s="1"/>
      <c r="B2" s="2"/>
      <c r="C2" s="2"/>
      <c r="D2" s="2"/>
      <c r="E2" s="2"/>
      <c r="F2" s="2"/>
      <c r="G2" s="2"/>
    </row>
    <row r="3" spans="1:11" x14ac:dyDescent="0.2">
      <c r="A3" s="5" t="s">
        <v>31</v>
      </c>
      <c r="B3" s="240" t="s">
        <v>368</v>
      </c>
      <c r="C3" s="241"/>
      <c r="D3" s="241"/>
      <c r="E3" s="241"/>
      <c r="F3" s="241"/>
      <c r="G3" s="242"/>
      <c r="H3" s="192"/>
    </row>
    <row r="4" spans="1:11" ht="36.6" customHeight="1" x14ac:dyDescent="0.2">
      <c r="A4" s="31" t="s">
        <v>32</v>
      </c>
      <c r="B4" s="243" t="s">
        <v>369</v>
      </c>
      <c r="C4" s="227"/>
      <c r="D4" s="227"/>
      <c r="E4" s="227"/>
      <c r="F4" s="227"/>
      <c r="G4" s="228"/>
      <c r="H4" s="17"/>
      <c r="I4" s="17"/>
      <c r="J4" s="17"/>
      <c r="K4" s="17"/>
    </row>
    <row r="5" spans="1:11" x14ac:dyDescent="0.2">
      <c r="A5" s="91" t="s">
        <v>33</v>
      </c>
      <c r="B5" s="202" t="s">
        <v>34</v>
      </c>
      <c r="C5" s="203"/>
      <c r="D5" s="203"/>
      <c r="E5" s="203"/>
      <c r="F5" s="203"/>
      <c r="G5" s="204"/>
      <c r="I5" t="s">
        <v>65</v>
      </c>
    </row>
    <row r="6" spans="1:11" ht="17.25" customHeight="1" x14ac:dyDescent="0.25">
      <c r="A6" s="18"/>
      <c r="B6" s="205"/>
      <c r="C6" s="206"/>
      <c r="D6" s="206"/>
      <c r="E6" s="206"/>
      <c r="F6" s="206"/>
      <c r="G6" s="207"/>
      <c r="H6" s="3"/>
      <c r="I6" t="s">
        <v>95</v>
      </c>
      <c r="J6" s="6"/>
    </row>
    <row r="7" spans="1:11" ht="13.5" thickBot="1" x14ac:dyDescent="0.25">
      <c r="A7" s="2"/>
      <c r="B7" s="1"/>
      <c r="C7" s="2"/>
      <c r="D7" s="2"/>
      <c r="E7" s="2"/>
      <c r="F7" s="2"/>
      <c r="G7" s="2"/>
      <c r="H7" s="3"/>
      <c r="J7" s="3"/>
    </row>
    <row r="8" spans="1:11" ht="13.5" thickBot="1" x14ac:dyDescent="0.25">
      <c r="A8" s="23" t="s">
        <v>35</v>
      </c>
      <c r="B8" s="225" t="s">
        <v>36</v>
      </c>
      <c r="C8" s="225"/>
      <c r="D8" s="225"/>
      <c r="E8" s="225"/>
      <c r="F8" s="225"/>
      <c r="G8" s="225"/>
      <c r="H8" s="23" t="s">
        <v>37</v>
      </c>
    </row>
    <row r="9" spans="1:11" ht="12.75" customHeight="1" x14ac:dyDescent="0.2">
      <c r="A9" s="156" t="s">
        <v>328</v>
      </c>
      <c r="B9" s="244" t="s">
        <v>407</v>
      </c>
      <c r="C9" s="221"/>
      <c r="D9" s="221"/>
      <c r="E9" s="221"/>
      <c r="F9" s="221"/>
      <c r="G9" s="245"/>
      <c r="H9" s="157">
        <v>2010</v>
      </c>
      <c r="J9" s="3"/>
    </row>
    <row r="10" spans="1:11" ht="13.5" customHeight="1" x14ac:dyDescent="0.25">
      <c r="A10" s="77" t="s">
        <v>329</v>
      </c>
      <c r="B10" s="244" t="s">
        <v>407</v>
      </c>
      <c r="C10" s="221"/>
      <c r="D10" s="221"/>
      <c r="E10" s="221"/>
      <c r="F10" s="221"/>
      <c r="G10" s="245"/>
      <c r="H10" s="73">
        <v>2011</v>
      </c>
      <c r="J10" s="6"/>
    </row>
    <row r="11" spans="1:11" ht="12.75" customHeight="1" x14ac:dyDescent="0.2">
      <c r="A11" s="77" t="s">
        <v>330</v>
      </c>
      <c r="B11" s="244" t="s">
        <v>407</v>
      </c>
      <c r="C11" s="221"/>
      <c r="D11" s="221"/>
      <c r="E11" s="221"/>
      <c r="F11" s="221"/>
      <c r="G11" s="245"/>
      <c r="H11" s="73">
        <v>2012</v>
      </c>
      <c r="J11" s="3"/>
    </row>
    <row r="12" spans="1:11" ht="12.75" customHeight="1" x14ac:dyDescent="0.2">
      <c r="A12" s="77" t="s">
        <v>331</v>
      </c>
      <c r="B12" s="244" t="s">
        <v>407</v>
      </c>
      <c r="C12" s="221"/>
      <c r="D12" s="221"/>
      <c r="E12" s="221"/>
      <c r="F12" s="221"/>
      <c r="G12" s="245"/>
      <c r="H12" s="73">
        <v>2013</v>
      </c>
      <c r="J12" s="3"/>
    </row>
    <row r="13" spans="1:11" ht="12.75" customHeight="1" x14ac:dyDescent="0.2">
      <c r="A13" s="153" t="s">
        <v>332</v>
      </c>
      <c r="B13" s="244" t="s">
        <v>407</v>
      </c>
      <c r="C13" s="221"/>
      <c r="D13" s="221"/>
      <c r="E13" s="221"/>
      <c r="F13" s="221"/>
      <c r="G13" s="245"/>
      <c r="H13" s="73">
        <v>2014</v>
      </c>
      <c r="J13" s="3"/>
    </row>
    <row r="14" spans="1:11" ht="12.75" customHeight="1" x14ac:dyDescent="0.2">
      <c r="A14" s="77" t="s">
        <v>333</v>
      </c>
      <c r="B14" s="244" t="s">
        <v>407</v>
      </c>
      <c r="C14" s="221"/>
      <c r="D14" s="221"/>
      <c r="E14" s="221"/>
      <c r="F14" s="221"/>
      <c r="G14" s="245"/>
      <c r="H14" s="73">
        <v>2015</v>
      </c>
    </row>
    <row r="15" spans="1:11" ht="12.75" customHeight="1" x14ac:dyDescent="0.2">
      <c r="A15" s="77" t="s">
        <v>334</v>
      </c>
      <c r="B15" s="244" t="s">
        <v>407</v>
      </c>
      <c r="C15" s="221"/>
      <c r="D15" s="221"/>
      <c r="E15" s="221"/>
      <c r="F15" s="221"/>
      <c r="G15" s="245"/>
      <c r="H15" s="73">
        <v>2016</v>
      </c>
    </row>
    <row r="16" spans="1:11" ht="12.75" customHeight="1" x14ac:dyDescent="0.2">
      <c r="A16" s="77" t="s">
        <v>335</v>
      </c>
      <c r="B16" s="244" t="s">
        <v>407</v>
      </c>
      <c r="C16" s="221"/>
      <c r="D16" s="221"/>
      <c r="E16" s="221"/>
      <c r="F16" s="221"/>
      <c r="G16" s="245"/>
      <c r="H16" s="73">
        <v>2017</v>
      </c>
    </row>
    <row r="17" spans="1:12" ht="12.75" customHeight="1" x14ac:dyDescent="0.2">
      <c r="A17" s="173" t="s">
        <v>336</v>
      </c>
      <c r="B17" s="244" t="s">
        <v>407</v>
      </c>
      <c r="C17" s="221"/>
      <c r="D17" s="221"/>
      <c r="E17" s="221"/>
      <c r="F17" s="221"/>
      <c r="G17" s="245"/>
      <c r="H17" s="73">
        <v>2018</v>
      </c>
    </row>
    <row r="18" spans="1:12" ht="12.75" customHeight="1" x14ac:dyDescent="0.2">
      <c r="A18" s="77" t="s">
        <v>371</v>
      </c>
      <c r="B18" s="244" t="s">
        <v>407</v>
      </c>
      <c r="C18" s="221"/>
      <c r="D18" s="221"/>
      <c r="E18" s="221"/>
      <c r="F18" s="221"/>
      <c r="G18" s="245"/>
      <c r="H18" s="73">
        <v>2019</v>
      </c>
    </row>
    <row r="19" spans="1:12" ht="12.75" customHeight="1" x14ac:dyDescent="0.2">
      <c r="A19" s="173" t="s">
        <v>337</v>
      </c>
      <c r="B19" s="251" t="s">
        <v>406</v>
      </c>
      <c r="C19" s="239"/>
      <c r="D19" s="239"/>
      <c r="E19" s="239"/>
      <c r="F19" s="239"/>
      <c r="G19" s="239"/>
      <c r="H19" s="73">
        <v>2010</v>
      </c>
    </row>
    <row r="20" spans="1:12" ht="12.75" customHeight="1" x14ac:dyDescent="0.2">
      <c r="A20" s="77" t="s">
        <v>338</v>
      </c>
      <c r="B20" s="251" t="s">
        <v>406</v>
      </c>
      <c r="C20" s="239"/>
      <c r="D20" s="239"/>
      <c r="E20" s="239"/>
      <c r="F20" s="239"/>
      <c r="G20" s="239"/>
      <c r="H20" s="172">
        <v>2011</v>
      </c>
    </row>
    <row r="21" spans="1:12" ht="12.75" customHeight="1" x14ac:dyDescent="0.2">
      <c r="A21" s="70" t="s">
        <v>339</v>
      </c>
      <c r="B21" s="251" t="s">
        <v>406</v>
      </c>
      <c r="C21" s="239"/>
      <c r="D21" s="239"/>
      <c r="E21" s="239"/>
      <c r="F21" s="239"/>
      <c r="G21" s="239"/>
      <c r="H21" s="73">
        <v>2012</v>
      </c>
    </row>
    <row r="22" spans="1:12" ht="12.75" customHeight="1" x14ac:dyDescent="0.2">
      <c r="A22" s="70" t="s">
        <v>340</v>
      </c>
      <c r="B22" s="251" t="s">
        <v>406</v>
      </c>
      <c r="C22" s="239"/>
      <c r="D22" s="239"/>
      <c r="E22" s="239"/>
      <c r="F22" s="239"/>
      <c r="G22" s="239"/>
      <c r="H22" s="73">
        <v>2013</v>
      </c>
      <c r="I22" s="9"/>
    </row>
    <row r="23" spans="1:12" ht="12.75" customHeight="1" x14ac:dyDescent="0.2">
      <c r="A23" s="70" t="s">
        <v>341</v>
      </c>
      <c r="B23" s="251" t="s">
        <v>406</v>
      </c>
      <c r="C23" s="239"/>
      <c r="D23" s="239"/>
      <c r="E23" s="239"/>
      <c r="F23" s="239"/>
      <c r="G23" s="239"/>
      <c r="H23" s="73">
        <v>2014</v>
      </c>
    </row>
    <row r="24" spans="1:12" ht="12.75" customHeight="1" x14ac:dyDescent="0.2">
      <c r="A24" s="70" t="s">
        <v>342</v>
      </c>
      <c r="B24" s="251" t="s">
        <v>406</v>
      </c>
      <c r="C24" s="239"/>
      <c r="D24" s="239"/>
      <c r="E24" s="239"/>
      <c r="F24" s="239"/>
      <c r="G24" s="239"/>
      <c r="H24" s="73">
        <v>2015</v>
      </c>
      <c r="L24" s="9"/>
    </row>
    <row r="25" spans="1:12" ht="12.75" customHeight="1" x14ac:dyDescent="0.2">
      <c r="A25" s="70" t="s">
        <v>343</v>
      </c>
      <c r="B25" s="251" t="s">
        <v>406</v>
      </c>
      <c r="C25" s="239"/>
      <c r="D25" s="239"/>
      <c r="E25" s="239"/>
      <c r="F25" s="239"/>
      <c r="G25" s="239"/>
      <c r="H25" s="73">
        <v>2016</v>
      </c>
      <c r="L25" s="9"/>
    </row>
    <row r="26" spans="1:12" ht="12.75" customHeight="1" x14ac:dyDescent="0.2">
      <c r="A26" s="70" t="s">
        <v>344</v>
      </c>
      <c r="B26" s="251" t="s">
        <v>406</v>
      </c>
      <c r="C26" s="239"/>
      <c r="D26" s="239"/>
      <c r="E26" s="239"/>
      <c r="F26" s="239"/>
      <c r="G26" s="239"/>
      <c r="H26" s="73">
        <v>2017</v>
      </c>
      <c r="L26" s="9"/>
    </row>
    <row r="27" spans="1:12" ht="12.75" customHeight="1" x14ac:dyDescent="0.2">
      <c r="A27" s="178" t="s">
        <v>345</v>
      </c>
      <c r="B27" s="251" t="s">
        <v>406</v>
      </c>
      <c r="C27" s="239"/>
      <c r="D27" s="239"/>
      <c r="E27" s="239"/>
      <c r="F27" s="239"/>
      <c r="G27" s="239"/>
      <c r="H27" s="73">
        <v>2018</v>
      </c>
      <c r="L27" s="9"/>
    </row>
    <row r="28" spans="1:12" ht="12.75" customHeight="1" x14ac:dyDescent="0.2">
      <c r="A28" s="178" t="s">
        <v>370</v>
      </c>
      <c r="B28" s="251" t="s">
        <v>406</v>
      </c>
      <c r="C28" s="239"/>
      <c r="D28" s="239"/>
      <c r="E28" s="239"/>
      <c r="F28" s="239"/>
      <c r="G28" s="239"/>
      <c r="H28" s="73">
        <v>2019</v>
      </c>
      <c r="K28" s="9"/>
    </row>
    <row r="29" spans="1:12" ht="13.5" thickBot="1" x14ac:dyDescent="0.25">
      <c r="B29" s="2"/>
      <c r="C29" s="2"/>
      <c r="D29" s="2"/>
      <c r="E29" s="2"/>
      <c r="F29" s="2"/>
      <c r="G29" s="2"/>
    </row>
    <row r="30" spans="1:12" ht="14.25" x14ac:dyDescent="0.25">
      <c r="A30" s="44" t="s">
        <v>38</v>
      </c>
      <c r="B30" s="42" t="s">
        <v>39</v>
      </c>
      <c r="C30" s="33"/>
      <c r="D30" s="33"/>
      <c r="E30" s="34"/>
      <c r="G30" s="2"/>
    </row>
    <row r="31" spans="1:12" ht="15" thickBot="1" x14ac:dyDescent="0.3">
      <c r="A31" s="45" t="str">
        <f>"Option ["&amp;I$5&amp;"/"&amp;I$6&amp;"]"</f>
        <v>Option [g/kWh]</v>
      </c>
      <c r="B31" s="43" t="s">
        <v>40</v>
      </c>
      <c r="C31" s="35" t="s">
        <v>41</v>
      </c>
      <c r="D31" s="35" t="s">
        <v>42</v>
      </c>
      <c r="E31" s="36" t="s">
        <v>43</v>
      </c>
      <c r="G31" s="2"/>
    </row>
    <row r="32" spans="1:12" ht="14.25" customHeight="1" x14ac:dyDescent="0.2">
      <c r="A32" s="155" t="str">
        <f t="shared" ref="A32:A37" si="0">+A9</f>
        <v>KW-mix 2010</v>
      </c>
      <c r="B32" s="100">
        <v>0.80369880098133173</v>
      </c>
      <c r="C32" s="101">
        <v>0.3030675046293515</v>
      </c>
      <c r="D32" s="101">
        <v>0.5370049294464545</v>
      </c>
      <c r="E32" s="97">
        <v>3.1372831869657468E-2</v>
      </c>
      <c r="F32" s="11"/>
    </row>
    <row r="33" spans="1:7" ht="14.25" customHeight="1" x14ac:dyDescent="0.2">
      <c r="A33" s="46" t="str">
        <f t="shared" si="0"/>
        <v>KW-mix 2011</v>
      </c>
      <c r="B33" s="102">
        <v>0.83808248669352625</v>
      </c>
      <c r="C33" s="103">
        <v>0.31027228957774533</v>
      </c>
      <c r="D33" s="103">
        <v>0.53931265343790824</v>
      </c>
      <c r="E33" s="98">
        <v>3.2723840790582548E-2</v>
      </c>
      <c r="F33" s="11"/>
    </row>
    <row r="34" spans="1:7" x14ac:dyDescent="0.2">
      <c r="A34" s="46" t="str">
        <f t="shared" si="0"/>
        <v>KW-mix 2012</v>
      </c>
      <c r="B34" s="102">
        <v>0.87166857680023901</v>
      </c>
      <c r="C34" s="103">
        <v>0.31418593212608942</v>
      </c>
      <c r="D34" s="103">
        <v>0.53630069733597352</v>
      </c>
      <c r="E34" s="98">
        <v>3.3591310124473021E-2</v>
      </c>
      <c r="F34" s="11"/>
      <c r="G34" s="11"/>
    </row>
    <row r="35" spans="1:7" x14ac:dyDescent="0.2">
      <c r="A35" s="46" t="str">
        <f t="shared" si="0"/>
        <v>KW-mix 2013</v>
      </c>
      <c r="B35" s="102">
        <v>0.88847397965644037</v>
      </c>
      <c r="C35" s="103">
        <v>0.31939470801094832</v>
      </c>
      <c r="D35" s="103">
        <v>0.5359576526091131</v>
      </c>
      <c r="E35" s="98">
        <v>3.5127373246284635E-2</v>
      </c>
      <c r="F35" s="11"/>
      <c r="G35" s="11"/>
    </row>
    <row r="36" spans="1:7" x14ac:dyDescent="0.2">
      <c r="A36" s="46" t="str">
        <f t="shared" si="0"/>
        <v>KW-mix 2014</v>
      </c>
      <c r="B36" s="102">
        <v>0.87934621341609687</v>
      </c>
      <c r="C36" s="103">
        <v>0.31020300170863591</v>
      </c>
      <c r="D36" s="103">
        <v>0.52329192777969091</v>
      </c>
      <c r="E36" s="98">
        <v>3.4732273341789917E-2</v>
      </c>
      <c r="F36" s="11"/>
      <c r="G36" s="11"/>
    </row>
    <row r="37" spans="1:7" x14ac:dyDescent="0.2">
      <c r="A37" s="46" t="str">
        <f t="shared" si="0"/>
        <v>KW-mix 2015</v>
      </c>
      <c r="B37" s="102">
        <v>0.84516404700107883</v>
      </c>
      <c r="C37" s="103">
        <v>0.29207202611182198</v>
      </c>
      <c r="D37" s="103">
        <v>0.49128374933940544</v>
      </c>
      <c r="E37" s="98">
        <v>3.3976867533327064E-2</v>
      </c>
      <c r="F37" s="11"/>
      <c r="G37" s="11"/>
    </row>
    <row r="38" spans="1:7" x14ac:dyDescent="0.2">
      <c r="A38" s="46" t="str">
        <f t="shared" ref="A38:A39" si="1">+A15</f>
        <v>KW-mix 2016</v>
      </c>
      <c r="B38" s="102">
        <v>0.85491265509416481</v>
      </c>
      <c r="C38" s="103">
        <v>0.28744934546829809</v>
      </c>
      <c r="D38" s="103">
        <v>0.50924864121231395</v>
      </c>
      <c r="E38" s="98">
        <v>3.3484872013758979E-2</v>
      </c>
      <c r="F38" s="11"/>
      <c r="G38" s="11"/>
    </row>
    <row r="39" spans="1:7" x14ac:dyDescent="0.2">
      <c r="A39" s="46" t="str">
        <f t="shared" si="1"/>
        <v>KW-mix 2017</v>
      </c>
      <c r="B39" s="102">
        <v>0.78101600950778594</v>
      </c>
      <c r="C39" s="103">
        <v>0.25532936890258878</v>
      </c>
      <c r="D39" s="103">
        <v>0.46611132655928839</v>
      </c>
      <c r="E39" s="98">
        <v>3.0671548880984625E-2</v>
      </c>
      <c r="F39" s="11"/>
      <c r="G39" s="11"/>
    </row>
    <row r="40" spans="1:7" x14ac:dyDescent="0.2">
      <c r="A40" s="46" t="str">
        <f t="shared" ref="A40:A47" si="2">+A17</f>
        <v>KW-mix 2018</v>
      </c>
      <c r="B40" s="102">
        <v>0.75249102459177186</v>
      </c>
      <c r="C40" s="103">
        <v>0.24472546275288012</v>
      </c>
      <c r="D40" s="103">
        <v>0.44180102169070634</v>
      </c>
      <c r="E40" s="98">
        <v>2.949995916052893E-2</v>
      </c>
      <c r="F40" s="11"/>
      <c r="G40" s="11"/>
    </row>
    <row r="41" spans="1:7" x14ac:dyDescent="0.2">
      <c r="A41" s="46" t="str">
        <f t="shared" si="2"/>
        <v>KW-mix 2019</v>
      </c>
      <c r="B41" s="102">
        <v>0.62065190167723749</v>
      </c>
      <c r="C41" s="103">
        <v>0.18738626708918937</v>
      </c>
      <c r="D41" s="103">
        <v>0.37552498347420193</v>
      </c>
      <c r="E41" s="98">
        <v>2.6063540398105243E-2</v>
      </c>
      <c r="F41" s="11"/>
      <c r="G41" s="11"/>
    </row>
    <row r="42" spans="1:7" x14ac:dyDescent="0.2">
      <c r="A42" s="46" t="str">
        <f t="shared" si="2"/>
        <v>Netz-lokal 2010</v>
      </c>
      <c r="B42" s="102">
        <v>0.83239689898653857</v>
      </c>
      <c r="C42" s="103">
        <v>0.31515029598844024</v>
      </c>
      <c r="D42" s="103">
        <v>0.55529268389001352</v>
      </c>
      <c r="E42" s="98">
        <v>3.4236573236416511E-2</v>
      </c>
      <c r="F42" s="11"/>
      <c r="G42" s="11"/>
    </row>
    <row r="43" spans="1:7" x14ac:dyDescent="0.2">
      <c r="A43" s="46" t="str">
        <f t="shared" si="2"/>
        <v>Netz-lokal 2011</v>
      </c>
      <c r="B43" s="102">
        <v>0.86782472016743339</v>
      </c>
      <c r="C43" s="103">
        <v>0.32257928083838361</v>
      </c>
      <c r="D43" s="103">
        <v>0.55769176342416382</v>
      </c>
      <c r="E43" s="98">
        <v>3.5628754700116602E-2</v>
      </c>
      <c r="F43" s="11"/>
      <c r="G43" s="11"/>
    </row>
    <row r="44" spans="1:7" x14ac:dyDescent="0.2">
      <c r="A44" s="46" t="str">
        <f t="shared" si="2"/>
        <v>Netz-lokal 2012</v>
      </c>
      <c r="B44" s="102">
        <v>0.90239315314864499</v>
      </c>
      <c r="C44" s="103">
        <v>0.32660532880994103</v>
      </c>
      <c r="D44" s="103">
        <v>0.5545887842842363</v>
      </c>
      <c r="E44" s="98">
        <v>3.6521474362925042E-2</v>
      </c>
      <c r="F44" s="11"/>
      <c r="G44" s="11"/>
    </row>
    <row r="45" spans="1:7" x14ac:dyDescent="0.2">
      <c r="A45" s="46" t="str">
        <f t="shared" si="2"/>
        <v>Netz-lokal 2013</v>
      </c>
      <c r="B45" s="102">
        <v>0.91969798200146402</v>
      </c>
      <c r="C45" s="103">
        <v>0.33197075146410443</v>
      </c>
      <c r="D45" s="103">
        <v>0.55423823684398932</v>
      </c>
      <c r="E45" s="98">
        <v>3.8103043650061029E-2</v>
      </c>
      <c r="F45" s="11"/>
      <c r="G45" s="11"/>
    </row>
    <row r="46" spans="1:7" x14ac:dyDescent="0.2">
      <c r="A46" s="46" t="str">
        <f t="shared" si="2"/>
        <v>Netz-lokal 2014</v>
      </c>
      <c r="B46" s="102">
        <v>0.91029993136115861</v>
      </c>
      <c r="C46" s="103">
        <v>0.32250810256984164</v>
      </c>
      <c r="D46" s="103">
        <v>0.54119857766270896</v>
      </c>
      <c r="E46" s="98">
        <v>3.7696332745302222E-2</v>
      </c>
      <c r="F46" s="11"/>
      <c r="G46" s="11"/>
    </row>
    <row r="47" spans="1:7" x14ac:dyDescent="0.2">
      <c r="A47" s="46" t="str">
        <f t="shared" si="2"/>
        <v>Netz-lokal 2015</v>
      </c>
      <c r="B47" s="102">
        <v>0.87508963233346337</v>
      </c>
      <c r="C47" s="103">
        <v>0.30381788859209868</v>
      </c>
      <c r="D47" s="103">
        <v>0.50822191031110409</v>
      </c>
      <c r="E47" s="98">
        <v>3.6900956089857967E-2</v>
      </c>
      <c r="F47" s="11"/>
      <c r="G47" s="11"/>
    </row>
    <row r="48" spans="1:7" x14ac:dyDescent="0.2">
      <c r="A48" s="46" t="str">
        <f t="shared" ref="A48:A49" si="3">+A25</f>
        <v>Netz-lokal 2016</v>
      </c>
      <c r="B48" s="102">
        <v>0.88510678854719782</v>
      </c>
      <c r="C48" s="103">
        <v>0.29904569017753996</v>
      </c>
      <c r="D48" s="103">
        <v>0.52670614677624539</v>
      </c>
      <c r="E48" s="98">
        <v>3.6390158945513139E-2</v>
      </c>
      <c r="F48" s="11"/>
      <c r="G48" s="11"/>
    </row>
    <row r="49" spans="1:20" x14ac:dyDescent="0.2">
      <c r="A49" s="46" t="str">
        <f t="shared" si="3"/>
        <v>Netz-lokal 2017</v>
      </c>
      <c r="B49" s="102">
        <v>0.8090396373494283</v>
      </c>
      <c r="C49" s="103">
        <v>0.26598311100612426</v>
      </c>
      <c r="D49" s="103">
        <v>0.48230057223386247</v>
      </c>
      <c r="E49" s="98">
        <v>3.3494327786960397E-2</v>
      </c>
      <c r="F49" s="11"/>
      <c r="G49" s="11"/>
    </row>
    <row r="50" spans="1:20" x14ac:dyDescent="0.2">
      <c r="A50" s="46" t="str">
        <f>+A27</f>
        <v>Netz-lokal 2018</v>
      </c>
      <c r="B50" s="102">
        <v>0.77966054804322438</v>
      </c>
      <c r="C50" s="103">
        <v>0.25505702108228118</v>
      </c>
      <c r="D50" s="103">
        <v>0.45726827223615502</v>
      </c>
      <c r="E50" s="98">
        <v>3.228722362311745E-2</v>
      </c>
      <c r="F50" s="11"/>
      <c r="G50" s="11"/>
    </row>
    <row r="51" spans="1:20" x14ac:dyDescent="0.2">
      <c r="A51" s="46" t="str">
        <f>+A28</f>
        <v>Netz-lokal 2019</v>
      </c>
      <c r="B51" s="102">
        <v>0.64396927616961464</v>
      </c>
      <c r="C51" s="103">
        <v>0.19604565140305066</v>
      </c>
      <c r="D51" s="103">
        <v>0.38905696661014194</v>
      </c>
      <c r="E51" s="98">
        <v>2.8751186698282472E-2</v>
      </c>
      <c r="F51" s="11"/>
      <c r="G51" s="11"/>
    </row>
    <row r="52" spans="1:20" ht="13.5" thickBot="1" x14ac:dyDescent="0.25">
      <c r="G52" s="11"/>
    </row>
    <row r="53" spans="1:20" ht="14.25" x14ac:dyDescent="0.25">
      <c r="A53" s="48" t="s">
        <v>44</v>
      </c>
      <c r="B53" s="42" t="s">
        <v>45</v>
      </c>
      <c r="C53" s="33"/>
      <c r="D53" s="33"/>
      <c r="E53" s="34"/>
      <c r="F53" s="12"/>
      <c r="G53" s="11"/>
    </row>
    <row r="54" spans="1:20" ht="15" thickBot="1" x14ac:dyDescent="0.3">
      <c r="A54" s="45" t="str">
        <f>"Option ["&amp;I$5&amp;"/"&amp;I$6&amp;"]"</f>
        <v>Option [g/kWh]</v>
      </c>
      <c r="B54" s="43" t="s">
        <v>40</v>
      </c>
      <c r="C54" s="35" t="s">
        <v>46</v>
      </c>
      <c r="D54" s="35" t="s">
        <v>47</v>
      </c>
      <c r="E54" s="36" t="s">
        <v>48</v>
      </c>
      <c r="F54" s="12"/>
    </row>
    <row r="55" spans="1:20" ht="14.25" customHeight="1" x14ac:dyDescent="0.2">
      <c r="A55" s="155" t="str">
        <f>+A$9</f>
        <v>KW-mix 2010</v>
      </c>
      <c r="B55" s="115">
        <v>581.84358761022179</v>
      </c>
      <c r="C55" s="116">
        <v>551.90027356285418</v>
      </c>
      <c r="D55" s="57">
        <v>0.72399479735759176</v>
      </c>
      <c r="E55" s="97">
        <v>3.0811687034024156E-2</v>
      </c>
      <c r="F55" s="14"/>
    </row>
    <row r="56" spans="1:20" ht="14.25" customHeight="1" x14ac:dyDescent="0.2">
      <c r="A56" s="46" t="str">
        <f>+A10</f>
        <v>KW-mix 2011</v>
      </c>
      <c r="B56" s="117">
        <v>591.89042038647278</v>
      </c>
      <c r="C56" s="118">
        <v>561.59649121207553</v>
      </c>
      <c r="D56" s="13">
        <v>0.7121223140547065</v>
      </c>
      <c r="E56" s="98">
        <v>3.3394832131058476E-2</v>
      </c>
      <c r="F56" s="14"/>
      <c r="G56" s="12"/>
    </row>
    <row r="57" spans="1:20" x14ac:dyDescent="0.2">
      <c r="A57" s="46" t="str">
        <f>+A11</f>
        <v>KW-mix 2012</v>
      </c>
      <c r="B57" s="117">
        <v>593.00183160921506</v>
      </c>
      <c r="C57" s="118">
        <v>562.5748803584803</v>
      </c>
      <c r="D57" s="13">
        <v>0.68682124497310126</v>
      </c>
      <c r="E57" s="98">
        <v>3.6706650150814368E-2</v>
      </c>
      <c r="F57" s="14"/>
      <c r="G57" s="14"/>
      <c r="S57" s="11"/>
      <c r="T57" s="11"/>
    </row>
    <row r="58" spans="1:20" x14ac:dyDescent="0.2">
      <c r="A58" s="46" t="str">
        <f>+A12</f>
        <v>KW-mix 2013</v>
      </c>
      <c r="B58" s="117">
        <v>593.42973260800227</v>
      </c>
      <c r="C58" s="118">
        <v>563.55539974903672</v>
      </c>
      <c r="D58" s="13">
        <v>0.65493390088287495</v>
      </c>
      <c r="E58" s="98">
        <v>3.8195648177529282E-2</v>
      </c>
      <c r="F58" s="14"/>
      <c r="G58" s="14"/>
      <c r="S58" s="11"/>
      <c r="T58" s="11"/>
    </row>
    <row r="59" spans="1:20" x14ac:dyDescent="0.2">
      <c r="A59" s="46" t="str">
        <f>+A13</f>
        <v>KW-mix 2014</v>
      </c>
      <c r="B59" s="117">
        <v>575.86427655500984</v>
      </c>
      <c r="C59" s="118">
        <v>547.22082605484252</v>
      </c>
      <c r="D59" s="13">
        <v>0.60949072157883866</v>
      </c>
      <c r="E59" s="98">
        <v>3.864230206555079E-2</v>
      </c>
      <c r="F59" s="14"/>
      <c r="G59" s="14"/>
      <c r="S59" s="11"/>
      <c r="T59" s="11"/>
    </row>
    <row r="60" spans="1:20" x14ac:dyDescent="0.2">
      <c r="A60" s="46" t="str">
        <f>+A14</f>
        <v>KW-mix 2015</v>
      </c>
      <c r="B60" s="117">
        <v>542.60832994190832</v>
      </c>
      <c r="C60" s="118">
        <v>514.89203968668812</v>
      </c>
      <c r="D60" s="13">
        <v>0.57745577602134301</v>
      </c>
      <c r="E60" s="98">
        <v>3.8737321289629666E-2</v>
      </c>
      <c r="F60" s="14"/>
      <c r="G60" s="14"/>
      <c r="S60" s="11"/>
      <c r="T60" s="11"/>
    </row>
    <row r="61" spans="1:20" x14ac:dyDescent="0.2">
      <c r="A61" s="46" t="str">
        <f t="shared" ref="A61:A62" si="4">+A15</f>
        <v>KW-mix 2016</v>
      </c>
      <c r="B61" s="117">
        <v>549.57600001653918</v>
      </c>
      <c r="C61" s="118">
        <v>522.13153409483141</v>
      </c>
      <c r="D61" s="13">
        <v>0.56592870380141003</v>
      </c>
      <c r="E61" s="98">
        <v>3.9031505594843446E-2</v>
      </c>
      <c r="F61" s="14"/>
      <c r="G61" s="14"/>
      <c r="S61" s="11"/>
      <c r="T61" s="11"/>
    </row>
    <row r="62" spans="1:20" x14ac:dyDescent="0.2">
      <c r="A62" s="46" t="str">
        <f t="shared" si="4"/>
        <v>KW-mix 2017</v>
      </c>
      <c r="B62" s="117">
        <v>505.18420596938631</v>
      </c>
      <c r="C62" s="118">
        <v>480.09166597326811</v>
      </c>
      <c r="D62" s="13">
        <v>0.50828788235613009</v>
      </c>
      <c r="E62" s="98">
        <v>3.6661968259745679E-2</v>
      </c>
      <c r="F62" s="14"/>
      <c r="G62" s="14"/>
      <c r="S62" s="11"/>
      <c r="T62" s="11"/>
    </row>
    <row r="63" spans="1:20" x14ac:dyDescent="0.2">
      <c r="A63" s="46" t="str">
        <f t="shared" ref="A63:A70" si="5">+A17</f>
        <v>KW-mix 2018</v>
      </c>
      <c r="B63" s="117">
        <v>489.17462494869318</v>
      </c>
      <c r="C63" s="118">
        <v>465.62698766284046</v>
      </c>
      <c r="D63" s="13">
        <v>0.46544349352978581</v>
      </c>
      <c r="E63" s="98">
        <v>3.5624536466448732E-2</v>
      </c>
      <c r="F63" s="14"/>
      <c r="G63" s="14"/>
      <c r="S63" s="11"/>
      <c r="T63" s="11"/>
    </row>
    <row r="64" spans="1:20" x14ac:dyDescent="0.2">
      <c r="A64" s="46" t="str">
        <f t="shared" si="5"/>
        <v>KW-mix 2019</v>
      </c>
      <c r="B64" s="117">
        <v>412.09549569342482</v>
      </c>
      <c r="C64" s="118">
        <v>392.94214965759295</v>
      </c>
      <c r="D64" s="13">
        <v>0.36655700768123933</v>
      </c>
      <c r="E64" s="98">
        <v>3.0236219985556256E-2</v>
      </c>
      <c r="F64" s="14"/>
      <c r="G64" s="14"/>
      <c r="S64" s="11"/>
      <c r="T64" s="11"/>
    </row>
    <row r="65" spans="1:20" x14ac:dyDescent="0.2">
      <c r="A65" s="46" t="str">
        <f t="shared" si="5"/>
        <v>Netz-lokal 2010</v>
      </c>
      <c r="B65" s="117">
        <v>600.14115339466082</v>
      </c>
      <c r="C65" s="118">
        <v>569.0509905185562</v>
      </c>
      <c r="D65" s="13">
        <v>0.74921016577413302</v>
      </c>
      <c r="E65" s="98">
        <v>3.1743108544288128E-2</v>
      </c>
      <c r="F65" s="14"/>
      <c r="G65" s="14"/>
      <c r="S65" s="11"/>
      <c r="T65" s="11"/>
    </row>
    <row r="66" spans="1:20" x14ac:dyDescent="0.2">
      <c r="A66" s="46" t="str">
        <f t="shared" si="5"/>
        <v>Netz-lokal 2011</v>
      </c>
      <c r="B66" s="117">
        <v>610.50652795856149</v>
      </c>
      <c r="C66" s="118">
        <v>579.05458895160712</v>
      </c>
      <c r="D66" s="13">
        <v>0.73700634754127292</v>
      </c>
      <c r="E66" s="98">
        <v>3.4403391365815758E-2</v>
      </c>
      <c r="F66" s="14"/>
      <c r="G66" s="14"/>
      <c r="S66" s="11"/>
      <c r="T66" s="11"/>
    </row>
    <row r="67" spans="1:20" x14ac:dyDescent="0.2">
      <c r="A67" s="46" t="str">
        <f t="shared" si="5"/>
        <v>Netz-lokal 2012</v>
      </c>
      <c r="B67" s="117">
        <v>611.6501545907405</v>
      </c>
      <c r="C67" s="118">
        <v>580.06115662576508</v>
      </c>
      <c r="D67" s="13">
        <v>0.71096646859486845</v>
      </c>
      <c r="E67" s="98">
        <v>3.7812482719101564E-2</v>
      </c>
      <c r="F67" s="14"/>
      <c r="G67" s="14"/>
      <c r="S67" s="11"/>
      <c r="T67" s="11"/>
    </row>
    <row r="68" spans="1:20" x14ac:dyDescent="0.2">
      <c r="A68" s="46" t="str">
        <f t="shared" si="5"/>
        <v>Netz-lokal 2013</v>
      </c>
      <c r="B68" s="117">
        <v>612.09220118735084</v>
      </c>
      <c r="C68" s="118">
        <v>581.07136606162499</v>
      </c>
      <c r="D68" s="13">
        <v>0.67816480666087176</v>
      </c>
      <c r="E68" s="98">
        <v>3.9345285178403112E-2</v>
      </c>
      <c r="F68" s="14"/>
      <c r="G68" s="14"/>
      <c r="S68" s="11"/>
      <c r="T68" s="11"/>
    </row>
    <row r="69" spans="1:20" x14ac:dyDescent="0.2">
      <c r="A69" s="46" t="str">
        <f t="shared" si="5"/>
        <v>Netz-lokal 2014</v>
      </c>
      <c r="B69" s="117">
        <v>594.00982943403596</v>
      </c>
      <c r="C69" s="118">
        <v>564.25645407239017</v>
      </c>
      <c r="D69" s="13">
        <v>0.63137286785840185</v>
      </c>
      <c r="E69" s="98">
        <v>3.9805043503046769E-2</v>
      </c>
      <c r="F69" s="14"/>
      <c r="G69" s="14"/>
      <c r="S69" s="11"/>
      <c r="T69" s="11"/>
    </row>
    <row r="70" spans="1:20" x14ac:dyDescent="0.2">
      <c r="A70" s="46" t="str">
        <f t="shared" si="5"/>
        <v>Netz-lokal 2015</v>
      </c>
      <c r="B70" s="117">
        <v>559.75446037207428</v>
      </c>
      <c r="C70" s="118">
        <v>530.95878166682519</v>
      </c>
      <c r="D70" s="13">
        <v>0.59826675721134692</v>
      </c>
      <c r="E70" s="98">
        <v>3.9905062610920222E-2</v>
      </c>
      <c r="F70" s="14"/>
      <c r="G70" s="14"/>
      <c r="S70" s="11"/>
      <c r="T70" s="11"/>
    </row>
    <row r="71" spans="1:20" x14ac:dyDescent="0.2">
      <c r="A71" s="46" t="str">
        <f t="shared" ref="A71:A72" si="6">+A25</f>
        <v>Netz-lokal 2016</v>
      </c>
      <c r="B71" s="117">
        <v>566.92084176628748</v>
      </c>
      <c r="C71" s="118">
        <v>538.40571946251271</v>
      </c>
      <c r="D71" s="13">
        <v>0.58637498603283555</v>
      </c>
      <c r="E71" s="98">
        <v>4.0208012754786075E-2</v>
      </c>
      <c r="F71" s="14"/>
      <c r="G71" s="14"/>
      <c r="S71" s="11"/>
      <c r="T71" s="11"/>
    </row>
    <row r="72" spans="1:20" x14ac:dyDescent="0.2">
      <c r="A72" s="46" t="str">
        <f t="shared" si="6"/>
        <v>Netz-lokal 2017</v>
      </c>
      <c r="B72" s="117">
        <v>521.2242504229506</v>
      </c>
      <c r="C72" s="118">
        <v>495.13040839685209</v>
      </c>
      <c r="D72" s="13">
        <v>0.527032043152171</v>
      </c>
      <c r="E72" s="98">
        <v>3.7768873430079418E-2</v>
      </c>
      <c r="F72" s="14"/>
      <c r="G72" s="14"/>
      <c r="S72" s="11"/>
      <c r="T72" s="11"/>
    </row>
    <row r="73" spans="1:20" x14ac:dyDescent="0.2">
      <c r="A73" s="46" t="str">
        <f>+A27</f>
        <v>Netz-lokal 2018</v>
      </c>
      <c r="B73" s="117">
        <v>504.74087468722718</v>
      </c>
      <c r="C73" s="118">
        <v>480.23808124895169</v>
      </c>
      <c r="D73" s="13">
        <v>0.48290345137619894</v>
      </c>
      <c r="E73" s="98">
        <v>3.670098661663921E-2</v>
      </c>
      <c r="F73" s="14"/>
      <c r="G73" s="14"/>
      <c r="S73" s="11"/>
      <c r="T73" s="11"/>
    </row>
    <row r="74" spans="1:20" x14ac:dyDescent="0.2">
      <c r="A74" s="46" t="str">
        <f>+A28</f>
        <v>Netz-lokal 2019</v>
      </c>
      <c r="B74" s="117">
        <v>425.4036459418632</v>
      </c>
      <c r="C74" s="118">
        <v>405.42282225707811</v>
      </c>
      <c r="D74" s="13">
        <v>0.38115811801304411</v>
      </c>
      <c r="E74" s="98">
        <v>3.11544820462882E-2</v>
      </c>
      <c r="F74" s="14"/>
      <c r="G74" s="14"/>
      <c r="S74" s="11"/>
      <c r="T74" s="11"/>
    </row>
    <row r="75" spans="1:20" ht="13.5" thickBot="1" x14ac:dyDescent="0.25">
      <c r="G75" s="14"/>
      <c r="S75" s="11"/>
      <c r="T75" s="11"/>
    </row>
    <row r="76" spans="1:20" x14ac:dyDescent="0.2">
      <c r="A76" s="55" t="s">
        <v>49</v>
      </c>
      <c r="B76" s="42"/>
      <c r="C76" s="33" t="s">
        <v>50</v>
      </c>
      <c r="D76" s="34" t="s">
        <v>51</v>
      </c>
      <c r="G76" s="14"/>
      <c r="S76" s="11"/>
      <c r="T76" s="11"/>
    </row>
    <row r="77" spans="1:20" ht="15" thickBot="1" x14ac:dyDescent="0.3">
      <c r="A77" s="45" t="s">
        <v>71</v>
      </c>
      <c r="B77" s="43" t="s">
        <v>52</v>
      </c>
      <c r="C77" s="35" t="s">
        <v>53</v>
      </c>
      <c r="D77" s="36" t="s">
        <v>53</v>
      </c>
    </row>
    <row r="78" spans="1:20" x14ac:dyDescent="0.2">
      <c r="A78" s="155" t="str">
        <f t="shared" ref="A78:A83" si="7">+A9</f>
        <v>KW-mix 2010</v>
      </c>
      <c r="B78" s="56">
        <v>2.6594478469630327</v>
      </c>
      <c r="C78" s="57">
        <v>2.2680591385806186</v>
      </c>
      <c r="D78" s="38">
        <v>0.39138870838241435</v>
      </c>
    </row>
    <row r="79" spans="1:20" x14ac:dyDescent="0.2">
      <c r="A79" s="46" t="str">
        <f t="shared" si="7"/>
        <v>KW-mix 2011</v>
      </c>
      <c r="B79" s="58">
        <v>2.5968143487646227</v>
      </c>
      <c r="C79" s="13">
        <v>2.1403932981204976</v>
      </c>
      <c r="D79" s="39">
        <v>0.45642105064412486</v>
      </c>
    </row>
    <row r="80" spans="1:20" x14ac:dyDescent="0.2">
      <c r="A80" s="46" t="str">
        <f t="shared" si="7"/>
        <v>KW-mix 2012</v>
      </c>
      <c r="B80" s="58">
        <v>2.5726898450209159</v>
      </c>
      <c r="C80" s="13">
        <v>2.0644023085811116</v>
      </c>
      <c r="D80" s="39">
        <v>0.50828753643980384</v>
      </c>
    </row>
    <row r="81" spans="1:4" x14ac:dyDescent="0.2">
      <c r="A81" s="46" t="str">
        <f t="shared" si="7"/>
        <v>KW-mix 2013</v>
      </c>
      <c r="B81" s="58">
        <v>2.5659589074167544</v>
      </c>
      <c r="C81" s="13">
        <v>2.0346842304468113</v>
      </c>
      <c r="D81" s="39">
        <v>0.53127467696994291</v>
      </c>
    </row>
    <row r="82" spans="1:4" x14ac:dyDescent="0.2">
      <c r="A82" s="46" t="str">
        <f t="shared" si="7"/>
        <v>KW-mix 2014</v>
      </c>
      <c r="B82" s="58">
        <v>2.5589447237867375</v>
      </c>
      <c r="C82" s="13">
        <v>1.9809930746619524</v>
      </c>
      <c r="D82" s="39">
        <v>0.57795164912478514</v>
      </c>
    </row>
    <row r="83" spans="1:4" x14ac:dyDescent="0.2">
      <c r="A83" s="46" t="str">
        <f t="shared" si="7"/>
        <v>KW-mix 2015</v>
      </c>
      <c r="B83" s="58">
        <v>2.4708314037965544</v>
      </c>
      <c r="C83" s="13">
        <v>1.8549762809891523</v>
      </c>
      <c r="D83" s="39">
        <v>0.61585512280740218</v>
      </c>
    </row>
    <row r="84" spans="1:4" x14ac:dyDescent="0.2">
      <c r="A84" s="46" t="str">
        <f t="shared" ref="A84:A85" si="8">+A15</f>
        <v>KW-mix 2016</v>
      </c>
      <c r="B84" s="58">
        <v>2.4677058703306867</v>
      </c>
      <c r="C84" s="13">
        <v>1.8647949815195783</v>
      </c>
      <c r="D84" s="39">
        <v>0.60291088881110833</v>
      </c>
    </row>
    <row r="85" spans="1:4" x14ac:dyDescent="0.2">
      <c r="A85" s="46" t="str">
        <f t="shared" si="8"/>
        <v>KW-mix 2017</v>
      </c>
      <c r="B85" s="58">
        <v>2.369630207506852</v>
      </c>
      <c r="C85" s="13">
        <v>1.7128401611903221</v>
      </c>
      <c r="D85" s="39">
        <v>0.65679004631653004</v>
      </c>
    </row>
    <row r="86" spans="1:4" x14ac:dyDescent="0.2">
      <c r="A86" s="46" t="str">
        <f t="shared" ref="A86:A93" si="9">+A17</f>
        <v>KW-mix 2018</v>
      </c>
      <c r="B86" s="58">
        <v>2.3333185718542504</v>
      </c>
      <c r="C86" s="13">
        <v>1.6635817612029185</v>
      </c>
      <c r="D86" s="39">
        <v>0.66973681065133184</v>
      </c>
    </row>
    <row r="87" spans="1:4" x14ac:dyDescent="0.2">
      <c r="A87" s="46" t="str">
        <f t="shared" si="9"/>
        <v>KW-mix 2019</v>
      </c>
      <c r="B87" s="58">
        <v>2.2247724768269159</v>
      </c>
      <c r="C87" s="13">
        <v>1.5072136652587698</v>
      </c>
      <c r="D87" s="39">
        <v>0.71755881156814616</v>
      </c>
    </row>
    <row r="88" spans="1:4" x14ac:dyDescent="0.2">
      <c r="A88" s="46" t="str">
        <f t="shared" si="9"/>
        <v>Netz-lokal 2010</v>
      </c>
      <c r="B88" s="58">
        <v>2.7410788300597835</v>
      </c>
      <c r="C88" s="13">
        <v>2.3376991607095303</v>
      </c>
      <c r="D88" s="39">
        <v>0.40337966935025338</v>
      </c>
    </row>
    <row r="89" spans="1:4" x14ac:dyDescent="0.2">
      <c r="A89" s="46" t="str">
        <f t="shared" si="9"/>
        <v>Netz-lokal 2011</v>
      </c>
      <c r="B89" s="58">
        <v>2.6767514012387199</v>
      </c>
      <c r="C89" s="13">
        <v>2.2064111089329894</v>
      </c>
      <c r="D89" s="39">
        <v>0.47034029230573043</v>
      </c>
    </row>
    <row r="90" spans="1:4" x14ac:dyDescent="0.2">
      <c r="A90" s="46" t="str">
        <f t="shared" si="9"/>
        <v>Netz-lokal 2012</v>
      </c>
      <c r="B90" s="58">
        <v>2.6518906770261923</v>
      </c>
      <c r="C90" s="13">
        <v>2.1281603102738726</v>
      </c>
      <c r="D90" s="39">
        <v>0.52373036675231954</v>
      </c>
    </row>
    <row r="91" spans="1:4" x14ac:dyDescent="0.2">
      <c r="A91" s="46" t="str">
        <f t="shared" si="9"/>
        <v>Netz-lokal 2013</v>
      </c>
      <c r="B91" s="58">
        <v>2.6450011629420271</v>
      </c>
      <c r="C91" s="13">
        <v>2.0976073843781804</v>
      </c>
      <c r="D91" s="39">
        <v>0.5473937785638463</v>
      </c>
    </row>
    <row r="92" spans="1:4" x14ac:dyDescent="0.2">
      <c r="A92" s="46" t="str">
        <f t="shared" si="9"/>
        <v>Netz-lokal 2014</v>
      </c>
      <c r="B92" s="58">
        <v>2.6377501351576775</v>
      </c>
      <c r="C92" s="13">
        <v>2.0423060647778226</v>
      </c>
      <c r="D92" s="39">
        <v>0.59544407037985492</v>
      </c>
    </row>
    <row r="93" spans="1:4" x14ac:dyDescent="0.2">
      <c r="A93" s="46" t="str">
        <f t="shared" si="9"/>
        <v>Netz-lokal 2015</v>
      </c>
      <c r="B93" s="58">
        <v>2.5469932215789686</v>
      </c>
      <c r="C93" s="13">
        <v>1.912486166628939</v>
      </c>
      <c r="D93" s="39">
        <v>0.63450705495002957</v>
      </c>
    </row>
    <row r="94" spans="1:4" x14ac:dyDescent="0.2">
      <c r="A94" s="46" t="str">
        <f t="shared" ref="A94:A95" si="10">+A25</f>
        <v>Netz-lokal 2016</v>
      </c>
      <c r="B94" s="58">
        <v>2.5437537062436451</v>
      </c>
      <c r="C94" s="13">
        <v>1.9225624234357113</v>
      </c>
      <c r="D94" s="39">
        <v>0.6211912828079339</v>
      </c>
    </row>
    <row r="95" spans="1:4" x14ac:dyDescent="0.2">
      <c r="A95" s="46" t="str">
        <f t="shared" si="10"/>
        <v>Netz-lokal 2017</v>
      </c>
      <c r="B95" s="58">
        <v>2.4427951298149062</v>
      </c>
      <c r="C95" s="13">
        <v>1.766138972973355</v>
      </c>
      <c r="D95" s="39">
        <v>0.67665615684155134</v>
      </c>
    </row>
    <row r="96" spans="1:4" x14ac:dyDescent="0.2">
      <c r="A96" s="46" t="str">
        <f>+A27</f>
        <v>Netz-lokal 2018</v>
      </c>
      <c r="B96" s="58">
        <v>2.4053892248947237</v>
      </c>
      <c r="C96" s="13">
        <v>1.7154101495604004</v>
      </c>
      <c r="D96" s="39">
        <v>0.68997907533432312</v>
      </c>
    </row>
    <row r="97" spans="1:9" x14ac:dyDescent="0.2">
      <c r="A97" s="46" t="str">
        <f>+A28</f>
        <v>Netz-lokal 2019</v>
      </c>
      <c r="B97" s="58">
        <v>2.293723448647635</v>
      </c>
      <c r="C97" s="13">
        <v>1.5545109194153839</v>
      </c>
      <c r="D97" s="39">
        <v>0.739212529232251</v>
      </c>
    </row>
    <row r="98" spans="1:9" ht="13.5" thickBot="1" x14ac:dyDescent="0.25"/>
    <row r="99" spans="1:9" x14ac:dyDescent="0.2">
      <c r="A99" s="63" t="s">
        <v>54</v>
      </c>
      <c r="B99" s="61"/>
    </row>
    <row r="100" spans="1:9" ht="13.5" thickBot="1" x14ac:dyDescent="0.25">
      <c r="A100" s="45" t="s">
        <v>55</v>
      </c>
      <c r="B100" s="62" t="s">
        <v>72</v>
      </c>
      <c r="D100" s="14"/>
      <c r="E100" s="14"/>
      <c r="F100" s="14"/>
    </row>
    <row r="101" spans="1:9" x14ac:dyDescent="0.2">
      <c r="A101" s="155" t="str">
        <f t="shared" ref="A101:A106" si="11">+A9</f>
        <v>KW-mix 2010</v>
      </c>
      <c r="B101" s="69">
        <v>1.5050481801143675E-2</v>
      </c>
    </row>
    <row r="102" spans="1:9" x14ac:dyDescent="0.2">
      <c r="A102" s="46" t="str">
        <f t="shared" si="11"/>
        <v>KW-mix 2011</v>
      </c>
      <c r="B102" s="64">
        <v>1.7912870175019916E-2</v>
      </c>
      <c r="G102" s="14"/>
      <c r="H102" s="14"/>
      <c r="I102" s="14"/>
    </row>
    <row r="103" spans="1:9" x14ac:dyDescent="0.2">
      <c r="A103" s="46" t="str">
        <f t="shared" si="11"/>
        <v>KW-mix 2012</v>
      </c>
      <c r="B103" s="64">
        <v>2.1963162931468203E-2</v>
      </c>
    </row>
    <row r="104" spans="1:9" x14ac:dyDescent="0.2">
      <c r="A104" s="46" t="str">
        <f t="shared" si="11"/>
        <v>KW-mix 2013</v>
      </c>
      <c r="B104" s="64">
        <v>2.3430939938509393E-2</v>
      </c>
    </row>
    <row r="105" spans="1:9" x14ac:dyDescent="0.2">
      <c r="A105" s="46" t="str">
        <f t="shared" si="11"/>
        <v>KW-mix 2014</v>
      </c>
      <c r="B105" s="64">
        <v>2.469705931386439E-2</v>
      </c>
    </row>
    <row r="106" spans="1:9" x14ac:dyDescent="0.2">
      <c r="A106" s="46" t="str">
        <f t="shared" si="11"/>
        <v>KW-mix 2015</v>
      </c>
      <c r="B106" s="64">
        <v>2.5675829440149893E-2</v>
      </c>
    </row>
    <row r="107" spans="1:9" x14ac:dyDescent="0.2">
      <c r="A107" s="46" t="str">
        <f t="shared" ref="A107:A108" si="12">+A15</f>
        <v>KW-mix 2016</v>
      </c>
      <c r="B107" s="64">
        <v>2.591561908299098E-2</v>
      </c>
    </row>
    <row r="108" spans="1:9" x14ac:dyDescent="0.2">
      <c r="A108" s="46" t="str">
        <f t="shared" si="12"/>
        <v>KW-mix 2017</v>
      </c>
      <c r="B108" s="64">
        <v>2.4678893557579858E-2</v>
      </c>
    </row>
    <row r="109" spans="1:9" x14ac:dyDescent="0.2">
      <c r="A109" s="46" t="str">
        <f t="shared" ref="A109:A116" si="13">+A17</f>
        <v>KW-mix 2018</v>
      </c>
      <c r="B109" s="64">
        <v>2.4765439770084326E-2</v>
      </c>
    </row>
    <row r="110" spans="1:9" x14ac:dyDescent="0.2">
      <c r="A110" s="46" t="str">
        <f t="shared" si="13"/>
        <v>KW-mix 2019</v>
      </c>
      <c r="B110" s="64">
        <v>2.1419061877460375E-2</v>
      </c>
    </row>
    <row r="111" spans="1:9" x14ac:dyDescent="0.2">
      <c r="A111" s="46" t="str">
        <f t="shared" si="13"/>
        <v>Netz-lokal 2010</v>
      </c>
      <c r="B111" s="64">
        <v>2.8710850714598921E-2</v>
      </c>
    </row>
    <row r="112" spans="1:9" x14ac:dyDescent="0.2">
      <c r="A112" s="46" t="str">
        <f t="shared" si="13"/>
        <v>Netz-lokal 2011</v>
      </c>
      <c r="B112" s="64">
        <v>3.1658235255438309E-2</v>
      </c>
    </row>
    <row r="113" spans="1:2" x14ac:dyDescent="0.2">
      <c r="A113" s="46" t="str">
        <f t="shared" si="13"/>
        <v>Netz-lokal 2012</v>
      </c>
      <c r="B113" s="64">
        <v>3.582751713791011E-2</v>
      </c>
    </row>
    <row r="114" spans="1:2" x14ac:dyDescent="0.2">
      <c r="A114" s="46" t="str">
        <f t="shared" si="13"/>
        <v>Netz-lokal 2013</v>
      </c>
      <c r="B114" s="64">
        <v>3.7338460587679326E-2</v>
      </c>
    </row>
    <row r="115" spans="1:2" x14ac:dyDescent="0.2">
      <c r="A115" s="46" t="str">
        <f t="shared" si="13"/>
        <v>Netz-lokal 2014</v>
      </c>
      <c r="B115" s="64">
        <v>3.8641786668024924E-2</v>
      </c>
    </row>
    <row r="116" spans="1:2" x14ac:dyDescent="0.2">
      <c r="A116" s="46" t="str">
        <f t="shared" si="13"/>
        <v>Netz-lokal 2015</v>
      </c>
      <c r="B116" s="64">
        <v>3.9652241641852576E-2</v>
      </c>
    </row>
    <row r="117" spans="1:2" x14ac:dyDescent="0.2">
      <c r="A117" s="46" t="str">
        <f t="shared" ref="A117:A118" si="14">+A25</f>
        <v>Netz-lokal 2016</v>
      </c>
      <c r="B117" s="64">
        <v>3.9899341842907263E-2</v>
      </c>
    </row>
    <row r="118" spans="1:2" x14ac:dyDescent="0.2">
      <c r="A118" s="46" t="str">
        <f t="shared" si="14"/>
        <v>Netz-lokal 2017</v>
      </c>
      <c r="B118" s="64">
        <v>3.8626305899479456E-2</v>
      </c>
    </row>
    <row r="119" spans="1:2" x14ac:dyDescent="0.2">
      <c r="A119" s="46" t="str">
        <f>+A27</f>
        <v>Netz-lokal 2018</v>
      </c>
      <c r="B119" s="64">
        <v>3.8715382368851872E-2</v>
      </c>
    </row>
    <row r="120" spans="1:2" x14ac:dyDescent="0.2">
      <c r="A120" s="46" t="str">
        <f>+A28</f>
        <v>Netz-lokal 2019</v>
      </c>
      <c r="B120" s="64">
        <v>3.5270769126543783E-2</v>
      </c>
    </row>
  </sheetData>
  <mergeCells count="25">
    <mergeCell ref="B19:G19"/>
    <mergeCell ref="B20:G20"/>
    <mergeCell ref="B21:G21"/>
    <mergeCell ref="B22:G22"/>
    <mergeCell ref="B23:G23"/>
    <mergeCell ref="B24:G24"/>
    <mergeCell ref="B28:G28"/>
    <mergeCell ref="B27:G27"/>
    <mergeCell ref="B25:G25"/>
    <mergeCell ref="B26:G26"/>
    <mergeCell ref="B18:G18"/>
    <mergeCell ref="B9:G9"/>
    <mergeCell ref="B3:G3"/>
    <mergeCell ref="B4:G4"/>
    <mergeCell ref="B5:G5"/>
    <mergeCell ref="B6:G6"/>
    <mergeCell ref="B8:G8"/>
    <mergeCell ref="B10:G10"/>
    <mergeCell ref="B11:G11"/>
    <mergeCell ref="B12:G12"/>
    <mergeCell ref="B14:G14"/>
    <mergeCell ref="B17:G17"/>
    <mergeCell ref="B13:G13"/>
    <mergeCell ref="B15:G15"/>
    <mergeCell ref="B16:G16"/>
  </mergeCells>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2">
    <tabColor indexed="51"/>
  </sheetPr>
  <dimension ref="A1:T146"/>
  <sheetViews>
    <sheetView workbookViewId="0">
      <selection activeCell="B3" sqref="B3:G3"/>
    </sheetView>
  </sheetViews>
  <sheetFormatPr baseColWidth="10" defaultColWidth="11.42578125" defaultRowHeight="12.75" x14ac:dyDescent="0.2"/>
  <cols>
    <col min="1" max="1" width="39.85546875" customWidth="1"/>
    <col min="2" max="2" width="18.140625" customWidth="1"/>
    <col min="3" max="3" width="15.5703125" customWidth="1"/>
    <col min="4" max="4" width="16" customWidth="1"/>
    <col min="5" max="5" width="13.5703125" customWidth="1"/>
    <col min="6" max="6" width="14.42578125" customWidth="1"/>
    <col min="7" max="7" width="20.140625" customWidth="1"/>
    <col min="8" max="10" width="11.5703125" bestFit="1" customWidth="1"/>
  </cols>
  <sheetData>
    <row r="1" spans="1:11" ht="15.75" customHeight="1" x14ac:dyDescent="0.25">
      <c r="A1" s="164" t="str">
        <f>"Ergebnisse aus GEMIS "&amp;Einführung!F3</f>
        <v>Ergebnisse aus GEMIS Version 5.0</v>
      </c>
      <c r="B1" s="2"/>
      <c r="C1" s="19" t="s">
        <v>108</v>
      </c>
      <c r="D1" s="2"/>
      <c r="E1" s="2"/>
      <c r="F1" s="2"/>
      <c r="G1" s="2"/>
    </row>
    <row r="2" spans="1:11" x14ac:dyDescent="0.2">
      <c r="A2" s="1"/>
      <c r="B2" s="2"/>
      <c r="C2" s="2"/>
      <c r="D2" s="2"/>
      <c r="E2" s="2"/>
      <c r="F2" s="2"/>
      <c r="G2" s="2"/>
    </row>
    <row r="3" spans="1:11" x14ac:dyDescent="0.2">
      <c r="A3" s="5" t="s">
        <v>31</v>
      </c>
      <c r="B3" s="240" t="s">
        <v>267</v>
      </c>
      <c r="C3" s="241"/>
      <c r="D3" s="241"/>
      <c r="E3" s="241"/>
      <c r="F3" s="241"/>
      <c r="G3" s="242"/>
    </row>
    <row r="4" spans="1:11" ht="51.75" customHeight="1" x14ac:dyDescent="0.2">
      <c r="A4" s="31" t="s">
        <v>32</v>
      </c>
      <c r="B4" s="226" t="s">
        <v>232</v>
      </c>
      <c r="C4" s="227"/>
      <c r="D4" s="227"/>
      <c r="E4" s="227"/>
      <c r="F4" s="227"/>
      <c r="G4" s="228"/>
      <c r="H4" s="17"/>
      <c r="I4" s="17"/>
      <c r="J4" s="17"/>
      <c r="K4" s="17"/>
    </row>
    <row r="5" spans="1:11" x14ac:dyDescent="0.2">
      <c r="A5" s="27" t="s">
        <v>33</v>
      </c>
      <c r="B5" s="202" t="s">
        <v>34</v>
      </c>
      <c r="C5" s="203"/>
      <c r="D5" s="203"/>
      <c r="E5" s="203"/>
      <c r="F5" s="203"/>
      <c r="G5" s="204"/>
      <c r="I5" t="s">
        <v>65</v>
      </c>
    </row>
    <row r="6" spans="1:11" ht="17.25" customHeight="1" x14ac:dyDescent="0.25">
      <c r="A6" s="18"/>
      <c r="B6" s="205"/>
      <c r="C6" s="206"/>
      <c r="D6" s="206"/>
      <c r="E6" s="206"/>
      <c r="F6" s="206"/>
      <c r="G6" s="207"/>
      <c r="H6" s="3"/>
      <c r="I6" t="s">
        <v>95</v>
      </c>
      <c r="J6" s="6"/>
    </row>
    <row r="7" spans="1:11" ht="13.5" thickBot="1" x14ac:dyDescent="0.25">
      <c r="A7" s="2"/>
      <c r="B7" s="1"/>
      <c r="C7" s="2"/>
      <c r="D7" s="2"/>
      <c r="E7" s="2"/>
      <c r="F7" s="2"/>
      <c r="G7" s="2"/>
      <c r="H7" s="3"/>
      <c r="J7" s="3"/>
    </row>
    <row r="8" spans="1:11" ht="13.5" thickBot="1" x14ac:dyDescent="0.25">
      <c r="A8" s="23" t="s">
        <v>35</v>
      </c>
      <c r="B8" s="225" t="s">
        <v>36</v>
      </c>
      <c r="C8" s="225"/>
      <c r="D8" s="225"/>
      <c r="E8" s="225"/>
      <c r="F8" s="225"/>
      <c r="G8" s="225"/>
      <c r="H8" s="23" t="s">
        <v>37</v>
      </c>
    </row>
    <row r="9" spans="1:11" x14ac:dyDescent="0.2">
      <c r="A9" s="77" t="s">
        <v>128</v>
      </c>
      <c r="B9" s="246" t="s">
        <v>223</v>
      </c>
      <c r="C9" s="239"/>
      <c r="D9" s="239"/>
      <c r="E9" s="239"/>
      <c r="F9" s="239"/>
      <c r="G9" s="239"/>
      <c r="H9" s="78">
        <v>2015</v>
      </c>
      <c r="J9" s="3"/>
    </row>
    <row r="10" spans="1:11" ht="13.5" customHeight="1" x14ac:dyDescent="0.25">
      <c r="A10" s="70" t="s">
        <v>255</v>
      </c>
      <c r="B10" s="247" t="s">
        <v>233</v>
      </c>
      <c r="C10" s="221"/>
      <c r="D10" s="221"/>
      <c r="E10" s="221"/>
      <c r="F10" s="221"/>
      <c r="G10" s="221"/>
      <c r="H10" s="73">
        <f>+H9</f>
        <v>2015</v>
      </c>
      <c r="J10" s="6"/>
    </row>
    <row r="11" spans="1:11" x14ac:dyDescent="0.2">
      <c r="A11" s="70" t="s">
        <v>129</v>
      </c>
      <c r="B11" s="221" t="s">
        <v>2</v>
      </c>
      <c r="C11" s="221"/>
      <c r="D11" s="221"/>
      <c r="E11" s="221"/>
      <c r="F11" s="221"/>
      <c r="G11" s="221"/>
      <c r="H11" s="73">
        <f t="shared" ref="H11:H28" si="0">+H10</f>
        <v>2015</v>
      </c>
      <c r="J11" s="3"/>
    </row>
    <row r="12" spans="1:11" x14ac:dyDescent="0.2">
      <c r="A12" s="70" t="s">
        <v>183</v>
      </c>
      <c r="B12" s="221" t="s">
        <v>164</v>
      </c>
      <c r="C12" s="221"/>
      <c r="D12" s="221"/>
      <c r="E12" s="221"/>
      <c r="F12" s="221"/>
      <c r="G12" s="221"/>
      <c r="H12" s="73">
        <f t="shared" si="0"/>
        <v>2015</v>
      </c>
      <c r="J12" s="3"/>
    </row>
    <row r="13" spans="1:11" x14ac:dyDescent="0.2">
      <c r="A13" s="70" t="s">
        <v>130</v>
      </c>
      <c r="B13" s="221" t="s">
        <v>3</v>
      </c>
      <c r="C13" s="221"/>
      <c r="D13" s="221"/>
      <c r="E13" s="221"/>
      <c r="F13" s="221"/>
      <c r="G13" s="221"/>
      <c r="H13" s="73">
        <f t="shared" si="0"/>
        <v>2015</v>
      </c>
    </row>
    <row r="14" spans="1:11" x14ac:dyDescent="0.2">
      <c r="A14" s="70" t="s">
        <v>131</v>
      </c>
      <c r="B14" s="221" t="s">
        <v>4</v>
      </c>
      <c r="C14" s="221"/>
      <c r="D14" s="221"/>
      <c r="E14" s="221"/>
      <c r="F14" s="221"/>
      <c r="G14" s="221"/>
      <c r="H14" s="73">
        <f t="shared" si="0"/>
        <v>2015</v>
      </c>
    </row>
    <row r="15" spans="1:11" x14ac:dyDescent="0.2">
      <c r="A15" s="70" t="s">
        <v>132</v>
      </c>
      <c r="B15" s="221" t="s">
        <v>5</v>
      </c>
      <c r="C15" s="221"/>
      <c r="D15" s="221"/>
      <c r="E15" s="221"/>
      <c r="F15" s="221"/>
      <c r="G15" s="221"/>
      <c r="H15" s="73">
        <f t="shared" si="0"/>
        <v>2015</v>
      </c>
    </row>
    <row r="16" spans="1:11" x14ac:dyDescent="0.2">
      <c r="A16" s="70" t="s">
        <v>133</v>
      </c>
      <c r="B16" s="221" t="s">
        <v>6</v>
      </c>
      <c r="C16" s="221"/>
      <c r="D16" s="221"/>
      <c r="E16" s="221"/>
      <c r="F16" s="221"/>
      <c r="G16" s="221"/>
      <c r="H16" s="73">
        <f t="shared" si="0"/>
        <v>2015</v>
      </c>
      <c r="I16" s="9"/>
    </row>
    <row r="17" spans="1:12" x14ac:dyDescent="0.2">
      <c r="A17" s="70" t="s">
        <v>22</v>
      </c>
      <c r="B17" s="221" t="s">
        <v>165</v>
      </c>
      <c r="C17" s="221"/>
      <c r="D17" s="221"/>
      <c r="E17" s="221"/>
      <c r="F17" s="221"/>
      <c r="G17" s="221"/>
      <c r="H17" s="73">
        <f t="shared" si="0"/>
        <v>2015</v>
      </c>
    </row>
    <row r="18" spans="1:12" x14ac:dyDescent="0.2">
      <c r="A18" s="70" t="s">
        <v>134</v>
      </c>
      <c r="B18" s="221" t="s">
        <v>7</v>
      </c>
      <c r="C18" s="221"/>
      <c r="D18" s="221"/>
      <c r="E18" s="221"/>
      <c r="F18" s="221"/>
      <c r="G18" s="221"/>
      <c r="H18" s="73">
        <f t="shared" si="0"/>
        <v>2015</v>
      </c>
      <c r="L18" s="9"/>
    </row>
    <row r="19" spans="1:12" x14ac:dyDescent="0.2">
      <c r="A19" s="70" t="s">
        <v>135</v>
      </c>
      <c r="B19" s="221" t="s">
        <v>15</v>
      </c>
      <c r="C19" s="221"/>
      <c r="D19" s="221"/>
      <c r="E19" s="221"/>
      <c r="F19" s="221"/>
      <c r="G19" s="221"/>
      <c r="H19" s="73">
        <f t="shared" si="0"/>
        <v>2015</v>
      </c>
      <c r="K19" s="9"/>
    </row>
    <row r="20" spans="1:12" x14ac:dyDescent="0.2">
      <c r="A20" s="70" t="s">
        <v>327</v>
      </c>
      <c r="B20" s="221" t="s">
        <v>8</v>
      </c>
      <c r="C20" s="221"/>
      <c r="D20" s="221"/>
      <c r="E20" s="221"/>
      <c r="F20" s="221"/>
      <c r="G20" s="221"/>
      <c r="H20" s="73">
        <f t="shared" si="0"/>
        <v>2015</v>
      </c>
    </row>
    <row r="21" spans="1:12" x14ac:dyDescent="0.2">
      <c r="A21" s="70" t="s">
        <v>136</v>
      </c>
      <c r="B21" s="221" t="s">
        <v>9</v>
      </c>
      <c r="C21" s="221"/>
      <c r="D21" s="221"/>
      <c r="E21" s="221"/>
      <c r="F21" s="221"/>
      <c r="G21" s="221"/>
      <c r="H21" s="73">
        <f t="shared" si="0"/>
        <v>2015</v>
      </c>
    </row>
    <row r="22" spans="1:12" x14ac:dyDescent="0.2">
      <c r="A22" s="70" t="s">
        <v>137</v>
      </c>
      <c r="B22" s="221" t="s">
        <v>10</v>
      </c>
      <c r="C22" s="221"/>
      <c r="D22" s="221"/>
      <c r="E22" s="221"/>
      <c r="F22" s="221"/>
      <c r="G22" s="221"/>
      <c r="H22" s="73">
        <f t="shared" si="0"/>
        <v>2015</v>
      </c>
    </row>
    <row r="23" spans="1:12" x14ac:dyDescent="0.2">
      <c r="A23" s="70" t="s">
        <v>138</v>
      </c>
      <c r="B23" s="221" t="s">
        <v>11</v>
      </c>
      <c r="C23" s="221"/>
      <c r="D23" s="221"/>
      <c r="E23" s="221"/>
      <c r="F23" s="221"/>
      <c r="G23" s="221"/>
      <c r="H23" s="73">
        <f t="shared" si="0"/>
        <v>2015</v>
      </c>
    </row>
    <row r="24" spans="1:12" x14ac:dyDescent="0.2">
      <c r="A24" s="70" t="s">
        <v>139</v>
      </c>
      <c r="B24" s="221" t="s">
        <v>12</v>
      </c>
      <c r="C24" s="221"/>
      <c r="D24" s="221"/>
      <c r="E24" s="221"/>
      <c r="F24" s="221"/>
      <c r="G24" s="221"/>
      <c r="H24" s="73">
        <f t="shared" si="0"/>
        <v>2015</v>
      </c>
    </row>
    <row r="25" spans="1:12" x14ac:dyDescent="0.2">
      <c r="A25" s="71" t="s">
        <v>140</v>
      </c>
      <c r="B25" s="221" t="s">
        <v>13</v>
      </c>
      <c r="C25" s="221"/>
      <c r="D25" s="221"/>
      <c r="E25" s="221"/>
      <c r="F25" s="221"/>
      <c r="G25" s="221"/>
      <c r="H25" s="73">
        <f t="shared" si="0"/>
        <v>2015</v>
      </c>
    </row>
    <row r="26" spans="1:12" x14ac:dyDescent="0.2">
      <c r="A26" s="71" t="s">
        <v>141</v>
      </c>
      <c r="B26" s="221" t="s">
        <v>16</v>
      </c>
      <c r="C26" s="221"/>
      <c r="D26" s="221"/>
      <c r="E26" s="221"/>
      <c r="F26" s="221"/>
      <c r="G26" s="221"/>
      <c r="H26" s="73">
        <f t="shared" si="0"/>
        <v>2015</v>
      </c>
    </row>
    <row r="27" spans="1:12" x14ac:dyDescent="0.2">
      <c r="A27" s="71" t="s">
        <v>142</v>
      </c>
      <c r="B27" s="221" t="s">
        <v>17</v>
      </c>
      <c r="C27" s="221"/>
      <c r="D27" s="221"/>
      <c r="E27" s="221"/>
      <c r="F27" s="221"/>
      <c r="G27" s="221"/>
      <c r="H27" s="73">
        <f t="shared" si="0"/>
        <v>2015</v>
      </c>
    </row>
    <row r="28" spans="1:12" ht="13.5" thickBot="1" x14ac:dyDescent="0.25">
      <c r="A28" s="72" t="s">
        <v>143</v>
      </c>
      <c r="B28" s="224" t="s">
        <v>14</v>
      </c>
      <c r="C28" s="224"/>
      <c r="D28" s="224"/>
      <c r="E28" s="224"/>
      <c r="F28" s="224"/>
      <c r="G28" s="224"/>
      <c r="H28" s="73">
        <f t="shared" si="0"/>
        <v>2015</v>
      </c>
    </row>
    <row r="29" spans="1:12" ht="13.5" thickBot="1" x14ac:dyDescent="0.25">
      <c r="B29" s="2"/>
      <c r="C29" s="2"/>
      <c r="D29" s="2"/>
      <c r="E29" s="2"/>
      <c r="F29" s="2"/>
      <c r="G29" s="2"/>
    </row>
    <row r="30" spans="1:12" ht="14.25" x14ac:dyDescent="0.25">
      <c r="A30" s="44" t="s">
        <v>38</v>
      </c>
      <c r="B30" s="42" t="s">
        <v>39</v>
      </c>
      <c r="C30" s="33"/>
      <c r="D30" s="33"/>
      <c r="E30" s="34"/>
      <c r="G30" s="2"/>
    </row>
    <row r="31" spans="1:12" ht="15" thickBot="1" x14ac:dyDescent="0.3">
      <c r="A31" s="45" t="str">
        <f>"Option ["&amp;I$5&amp;"/"&amp;I$6&amp;"]"</f>
        <v>Option [g/kWh]</v>
      </c>
      <c r="B31" s="43" t="s">
        <v>40</v>
      </c>
      <c r="C31" s="35" t="s">
        <v>41</v>
      </c>
      <c r="D31" s="35" t="s">
        <v>42</v>
      </c>
      <c r="E31" s="36" t="s">
        <v>43</v>
      </c>
      <c r="G31" s="2"/>
    </row>
    <row r="32" spans="1:12" ht="14.25" customHeight="1" x14ac:dyDescent="0.2">
      <c r="A32" s="49" t="str">
        <f>+A9</f>
        <v>Stromnetz-lokal</v>
      </c>
      <c r="B32" s="121">
        <v>0.87508963233346337</v>
      </c>
      <c r="C32" s="122">
        <v>0.30381788859209868</v>
      </c>
      <c r="D32" s="122">
        <v>0.50822191031110409</v>
      </c>
      <c r="E32" s="97">
        <v>3.6900956089857967E-2</v>
      </c>
      <c r="F32" s="11"/>
    </row>
    <row r="33" spans="1:7" ht="14.25" customHeight="1" x14ac:dyDescent="0.2">
      <c r="A33" s="46" t="str">
        <f>+A10</f>
        <v>Strom-KW-Park mix</v>
      </c>
      <c r="B33" s="123">
        <v>0.84516404700107883</v>
      </c>
      <c r="C33" s="112">
        <v>0.29207202611182198</v>
      </c>
      <c r="D33" s="112">
        <v>0.49128374933940544</v>
      </c>
      <c r="E33" s="98">
        <v>3.3976867533327064E-2</v>
      </c>
      <c r="F33" s="11"/>
    </row>
    <row r="34" spans="1:7" x14ac:dyDescent="0.2">
      <c r="A34" s="46" t="str">
        <f>+A11</f>
        <v>Import-Steinkohle-Kraftwerk</v>
      </c>
      <c r="B34" s="123">
        <v>1.0728947455998428</v>
      </c>
      <c r="C34" s="112">
        <v>0.53064518930102078</v>
      </c>
      <c r="D34" s="112">
        <v>0.73391497953291107</v>
      </c>
      <c r="E34" s="98">
        <v>7.4595193621093236E-2</v>
      </c>
      <c r="F34" s="11"/>
      <c r="G34" s="11"/>
    </row>
    <row r="35" spans="1:7" x14ac:dyDescent="0.2">
      <c r="A35" s="46" t="str">
        <f>+A12</f>
        <v>Braunkohle-Kraftwerk</v>
      </c>
      <c r="B35" s="123">
        <v>0.45792426922358848</v>
      </c>
      <c r="C35" s="112">
        <v>0.19012925124572808</v>
      </c>
      <c r="D35" s="112">
        <v>0.3657360016345727</v>
      </c>
      <c r="E35" s="98">
        <v>4.153635689699358E-2</v>
      </c>
      <c r="F35" s="11"/>
      <c r="G35" s="11"/>
    </row>
    <row r="36" spans="1:7" x14ac:dyDescent="0.2">
      <c r="A36" s="46" t="str">
        <f t="shared" ref="A36:A51" si="1">+A13</f>
        <v>Erdgas-GuD-Kraftwerk</v>
      </c>
      <c r="B36" s="123">
        <v>0.38807400258375019</v>
      </c>
      <c r="C36" s="112">
        <v>1.0575925854249692E-2</v>
      </c>
      <c r="D36" s="112">
        <v>0.54106341929547164</v>
      </c>
      <c r="E36" s="98">
        <v>9.7037477443502034E-3</v>
      </c>
      <c r="F36" s="11"/>
      <c r="G36" s="11"/>
    </row>
    <row r="37" spans="1:7" x14ac:dyDescent="0.2">
      <c r="A37" s="46" t="str">
        <f t="shared" si="1"/>
        <v>Erdgas-BHKW 50 kW</v>
      </c>
      <c r="B37" s="123">
        <v>0.40955147362834587</v>
      </c>
      <c r="C37" s="112">
        <v>1.1472328593805948E-2</v>
      </c>
      <c r="D37" s="112">
        <v>0.57054745469575296</v>
      </c>
      <c r="E37" s="98">
        <v>1.7897852643404252E-2</v>
      </c>
      <c r="F37" s="11"/>
      <c r="G37" s="11"/>
    </row>
    <row r="38" spans="1:7" x14ac:dyDescent="0.2">
      <c r="A38" s="46" t="str">
        <f t="shared" si="1"/>
        <v>Erdgas-BHKW 500 kW</v>
      </c>
      <c r="B38" s="123">
        <v>0.38596660414272765</v>
      </c>
      <c r="C38" s="112">
        <v>1.0823019135037642E-2</v>
      </c>
      <c r="D38" s="112">
        <v>0.5376694336275033</v>
      </c>
      <c r="E38" s="98">
        <v>1.6895729530217632E-2</v>
      </c>
      <c r="F38" s="11"/>
      <c r="G38" s="11"/>
    </row>
    <row r="39" spans="1:7" x14ac:dyDescent="0.2">
      <c r="A39" s="46" t="str">
        <f t="shared" si="1"/>
        <v>Erdgas-GuD-HKW 100 MW</v>
      </c>
      <c r="B39" s="123">
        <v>0.35985048136238634</v>
      </c>
      <c r="C39" s="112">
        <v>9.6850107926631703E-3</v>
      </c>
      <c r="D39" s="112">
        <v>0.50189663657168448</v>
      </c>
      <c r="E39" s="98">
        <v>8.863389900464716E-3</v>
      </c>
      <c r="F39" s="11"/>
      <c r="G39" s="11"/>
    </row>
    <row r="40" spans="1:7" x14ac:dyDescent="0.2">
      <c r="A40" s="46" t="str">
        <f t="shared" si="1"/>
        <v>Atomkraftwerk (AKW)</v>
      </c>
      <c r="B40" s="123">
        <v>0.1412483118712631</v>
      </c>
      <c r="C40" s="112">
        <v>4.5552873843815372E-2</v>
      </c>
      <c r="D40" s="112">
        <v>0.12609304378312464</v>
      </c>
      <c r="E40" s="98">
        <v>1.5020462814167791E-2</v>
      </c>
      <c r="F40" s="11"/>
      <c r="G40" s="11"/>
    </row>
    <row r="41" spans="1:7" x14ac:dyDescent="0.2">
      <c r="A41" s="46" t="str">
        <f t="shared" si="1"/>
        <v>Wasser-Kraftwerk &gt; 10 MW</v>
      </c>
      <c r="B41" s="123">
        <v>6.8274203590647526E-3</v>
      </c>
      <c r="C41" s="112">
        <v>1.5808108040618273E-3</v>
      </c>
      <c r="D41" s="112">
        <v>7.4303535589487725E-3</v>
      </c>
      <c r="E41" s="98">
        <v>1.6017004636541857E-3</v>
      </c>
      <c r="F41" s="11"/>
      <c r="G41" s="11"/>
    </row>
    <row r="42" spans="1:7" x14ac:dyDescent="0.2">
      <c r="A42" s="46" t="str">
        <f t="shared" si="1"/>
        <v>Wind Park onshore</v>
      </c>
      <c r="B42" s="123">
        <v>2.7242073211300653E-2</v>
      </c>
      <c r="C42" s="112">
        <v>1.1756063418729866E-2</v>
      </c>
      <c r="D42" s="112">
        <v>2.169003906376607E-2</v>
      </c>
      <c r="E42" s="98">
        <v>8.9711147516697304E-3</v>
      </c>
      <c r="F42" s="11"/>
      <c r="G42" s="11"/>
    </row>
    <row r="43" spans="1:7" x14ac:dyDescent="0.2">
      <c r="A43" s="46" t="str">
        <f t="shared" si="1"/>
        <v>Wind Park offshore</v>
      </c>
      <c r="B43" s="123">
        <v>1.5149572983758844E-2</v>
      </c>
      <c r="C43" s="112">
        <v>7.1702571502083564E-3</v>
      </c>
      <c r="D43" s="112">
        <v>1.1204998901095244E-2</v>
      </c>
      <c r="E43" s="98">
        <v>5.5412078718859283E-3</v>
      </c>
      <c r="F43" s="11"/>
      <c r="G43" s="11"/>
    </row>
    <row r="44" spans="1:7" x14ac:dyDescent="0.2">
      <c r="A44" s="46" t="str">
        <f t="shared" si="1"/>
        <v>Solar-PV (polykristallin)</v>
      </c>
      <c r="B44" s="123">
        <v>0.10786502408633793</v>
      </c>
      <c r="C44" s="112">
        <v>5.1327690669242032E-2</v>
      </c>
      <c r="D44" s="112">
        <v>6.6477587804826876E-2</v>
      </c>
      <c r="E44" s="98">
        <v>1.9544421034006876E-2</v>
      </c>
      <c r="F44" s="11"/>
      <c r="G44" s="11"/>
    </row>
    <row r="45" spans="1:7" x14ac:dyDescent="0.2">
      <c r="A45" s="46" t="str">
        <f t="shared" si="1"/>
        <v>Geothermie (ORC)</v>
      </c>
      <c r="B45" s="123">
        <v>0.14278879752434834</v>
      </c>
      <c r="C45" s="112">
        <v>4.8846739215041304E-2</v>
      </c>
      <c r="D45" s="112">
        <v>8.9174754777363696E-2</v>
      </c>
      <c r="E45" s="98">
        <v>9.9235519088833653E-3</v>
      </c>
      <c r="F45" s="11"/>
      <c r="G45" s="11"/>
    </row>
    <row r="46" spans="1:7" x14ac:dyDescent="0.2">
      <c r="A46" s="46" t="str">
        <f t="shared" si="1"/>
        <v>Deponiegas-GM</v>
      </c>
      <c r="B46" s="123">
        <v>0.67035895672100865</v>
      </c>
      <c r="C46" s="112">
        <v>0.22538250577964747</v>
      </c>
      <c r="D46" s="112">
        <v>0.63910300599146264</v>
      </c>
      <c r="E46" s="98">
        <v>3.1958941040548488E-3</v>
      </c>
      <c r="F46" s="11"/>
      <c r="G46" s="11"/>
    </row>
    <row r="47" spans="1:7" x14ac:dyDescent="0.2">
      <c r="A47" s="46" t="str">
        <f t="shared" si="1"/>
        <v>Klärgas-BHKW</v>
      </c>
      <c r="B47" s="123">
        <v>0.28853455023833052</v>
      </c>
      <c r="C47" s="112">
        <v>2.0458336235234899E-7</v>
      </c>
      <c r="D47" s="112">
        <v>0.41441107060874749</v>
      </c>
      <c r="E47" s="98">
        <v>1.1511699120638957E-2</v>
      </c>
      <c r="F47" s="11"/>
      <c r="G47" s="11"/>
    </row>
    <row r="48" spans="1:7" x14ac:dyDescent="0.2">
      <c r="A48" s="46" t="str">
        <f t="shared" si="1"/>
        <v>Biogas-Gülle-BHKW</v>
      </c>
      <c r="B48" s="123">
        <v>0.53515615099159652</v>
      </c>
      <c r="C48" s="112">
        <v>0.1752345841752164</v>
      </c>
      <c r="D48" s="112">
        <v>0.49782760031567874</v>
      </c>
      <c r="E48" s="98">
        <v>1.5707377597880424E-2</v>
      </c>
      <c r="F48" s="11"/>
      <c r="G48" s="11"/>
    </row>
    <row r="49" spans="1:20" x14ac:dyDescent="0.2">
      <c r="A49" s="46" t="str">
        <f t="shared" si="1"/>
        <v>Biogas-Mais-BHKW</v>
      </c>
      <c r="B49" s="123">
        <v>4.3226305370182905</v>
      </c>
      <c r="C49" s="112">
        <v>0.20031653679391212</v>
      </c>
      <c r="D49" s="112">
        <v>0.75091978050391062</v>
      </c>
      <c r="E49" s="98">
        <v>2.895195587104879E-2</v>
      </c>
      <c r="F49" s="11"/>
      <c r="G49" s="11"/>
    </row>
    <row r="50" spans="1:20" x14ac:dyDescent="0.2">
      <c r="A50" s="46" t="str">
        <f t="shared" si="1"/>
        <v>Rapsöl-BHKW</v>
      </c>
      <c r="B50" s="123">
        <v>7.1276297696737441</v>
      </c>
      <c r="C50" s="112">
        <v>0.18248657292705331</v>
      </c>
      <c r="D50" s="112">
        <v>4.5622448617090674</v>
      </c>
      <c r="E50" s="98">
        <v>9.1340953734880645E-2</v>
      </c>
      <c r="F50" s="11"/>
      <c r="G50" s="11"/>
    </row>
    <row r="51" spans="1:20" x14ac:dyDescent="0.2">
      <c r="A51" s="46" t="str">
        <f t="shared" si="1"/>
        <v>(Alt)Holz-Kraftwerk</v>
      </c>
      <c r="B51" s="123">
        <v>0.49004516495321249</v>
      </c>
      <c r="C51" s="112">
        <v>2.4231336881604931E-2</v>
      </c>
      <c r="D51" s="112">
        <v>0.6513996267017933</v>
      </c>
      <c r="E51" s="98">
        <v>2.3242201154313517E-2</v>
      </c>
      <c r="F51" s="11"/>
      <c r="G51" s="11"/>
    </row>
    <row r="52" spans="1:20" ht="13.5" thickBot="1" x14ac:dyDescent="0.25">
      <c r="G52" s="11"/>
    </row>
    <row r="53" spans="1:20" ht="14.25" x14ac:dyDescent="0.25">
      <c r="A53" s="48" t="s">
        <v>44</v>
      </c>
      <c r="B53" s="42" t="s">
        <v>45</v>
      </c>
      <c r="C53" s="33"/>
      <c r="D53" s="33"/>
      <c r="E53" s="34"/>
      <c r="F53" s="12"/>
      <c r="G53" s="11"/>
    </row>
    <row r="54" spans="1:20" ht="15" thickBot="1" x14ac:dyDescent="0.3">
      <c r="A54" s="45" t="s">
        <v>70</v>
      </c>
      <c r="B54" s="43" t="s">
        <v>40</v>
      </c>
      <c r="C54" s="35" t="s">
        <v>46</v>
      </c>
      <c r="D54" s="35" t="s">
        <v>47</v>
      </c>
      <c r="E54" s="36" t="s">
        <v>48</v>
      </c>
      <c r="F54" s="12"/>
    </row>
    <row r="55" spans="1:20" ht="14.25" customHeight="1" x14ac:dyDescent="0.2">
      <c r="A55" s="49" t="str">
        <f>+A$9</f>
        <v>Stromnetz-lokal</v>
      </c>
      <c r="B55" s="115">
        <v>559.75446037207428</v>
      </c>
      <c r="C55" s="116">
        <v>530.95878166682519</v>
      </c>
      <c r="D55" s="57">
        <v>0.59826675721134692</v>
      </c>
      <c r="E55" s="97">
        <v>3.9905062610920222E-2</v>
      </c>
      <c r="F55" s="14"/>
    </row>
    <row r="56" spans="1:20" ht="14.25" customHeight="1" x14ac:dyDescent="0.2">
      <c r="A56" s="46" t="str">
        <f>+A10</f>
        <v>Strom-KW-Park mix</v>
      </c>
      <c r="B56" s="117">
        <v>542.60832994190832</v>
      </c>
      <c r="C56" s="118">
        <v>514.89203968668812</v>
      </c>
      <c r="D56" s="13">
        <v>0.57745577602134301</v>
      </c>
      <c r="E56" s="98">
        <v>3.8737321289629666E-2</v>
      </c>
      <c r="F56" s="14"/>
      <c r="G56" s="12"/>
    </row>
    <row r="57" spans="1:20" x14ac:dyDescent="0.2">
      <c r="A57" s="46" t="str">
        <f>+A11</f>
        <v>Import-Steinkohle-Kraftwerk</v>
      </c>
      <c r="B57" s="117">
        <v>884.83351251168926</v>
      </c>
      <c r="C57" s="118">
        <v>825.67109971219566</v>
      </c>
      <c r="D57" s="13">
        <v>1.6035843362296631</v>
      </c>
      <c r="E57" s="98">
        <v>4.1672502685972952E-2</v>
      </c>
      <c r="F57" s="14"/>
      <c r="G57" s="14"/>
      <c r="S57" s="11"/>
      <c r="T57" s="11"/>
    </row>
    <row r="58" spans="1:20" x14ac:dyDescent="0.2">
      <c r="A58" s="46" t="str">
        <f>+A12</f>
        <v>Braunkohle-Kraftwerk</v>
      </c>
      <c r="B58" s="117">
        <v>1007.8269368392023</v>
      </c>
      <c r="C58" s="118">
        <v>999.80886010506549</v>
      </c>
      <c r="D58" s="13">
        <v>2.7793143980814745E-2</v>
      </c>
      <c r="E58" s="98">
        <v>2.7109904771525747E-2</v>
      </c>
      <c r="F58" s="14"/>
      <c r="G58" s="14"/>
      <c r="S58" s="11"/>
      <c r="T58" s="11"/>
    </row>
    <row r="59" spans="1:20" x14ac:dyDescent="0.2">
      <c r="A59" s="46" t="str">
        <f t="shared" ref="A59:A65" si="2">+A13</f>
        <v>Erdgas-GuD-Kraftwerk</v>
      </c>
      <c r="B59" s="117">
        <v>401.7533610846005</v>
      </c>
      <c r="C59" s="118">
        <v>375.65585176635665</v>
      </c>
      <c r="D59" s="13">
        <v>0.72176464896616288</v>
      </c>
      <c r="E59" s="98">
        <v>1.6770480673139788E-2</v>
      </c>
      <c r="F59" s="14"/>
      <c r="G59" s="14"/>
      <c r="S59" s="11"/>
      <c r="T59" s="11"/>
    </row>
    <row r="60" spans="1:20" x14ac:dyDescent="0.2">
      <c r="A60" s="46" t="str">
        <f t="shared" si="2"/>
        <v>Erdgas-BHKW 50 kW</v>
      </c>
      <c r="B60" s="117">
        <v>435.2236652174679</v>
      </c>
      <c r="C60" s="118">
        <v>395.45960162813168</v>
      </c>
      <c r="D60" s="13">
        <v>1.223504261563797</v>
      </c>
      <c r="E60" s="98">
        <v>1.1541575175387637E-2</v>
      </c>
      <c r="F60" s="14"/>
      <c r="G60" s="14"/>
      <c r="S60" s="11"/>
      <c r="T60" s="11"/>
    </row>
    <row r="61" spans="1:20" x14ac:dyDescent="0.2">
      <c r="A61" s="46" t="str">
        <f t="shared" si="2"/>
        <v>Erdgas-BHKW 500 kW</v>
      </c>
      <c r="B61" s="117">
        <v>410.06511827089196</v>
      </c>
      <c r="C61" s="118">
        <v>372.60934541251089</v>
      </c>
      <c r="D61" s="13">
        <v>1.1524558641295679</v>
      </c>
      <c r="E61" s="98">
        <v>1.0874322452457515E-2</v>
      </c>
      <c r="F61" s="14"/>
      <c r="G61" s="14"/>
      <c r="S61" s="11"/>
      <c r="T61" s="11"/>
    </row>
    <row r="62" spans="1:20" x14ac:dyDescent="0.2">
      <c r="A62" s="46" t="str">
        <f t="shared" si="2"/>
        <v>Erdgas-GuD-HKW 100 MW</v>
      </c>
      <c r="B62" s="117">
        <v>372.98792942787065</v>
      </c>
      <c r="C62" s="118">
        <v>348.58798602161102</v>
      </c>
      <c r="D62" s="13">
        <v>0.67580667742917122</v>
      </c>
      <c r="E62" s="98">
        <v>1.5567518986618527E-2</v>
      </c>
      <c r="F62" s="14"/>
      <c r="G62" s="14"/>
      <c r="S62" s="11"/>
      <c r="T62" s="11"/>
    </row>
    <row r="63" spans="1:20" x14ac:dyDescent="0.2">
      <c r="A63" s="46" t="str">
        <f t="shared" si="2"/>
        <v>Atomkraftwerk (AKW)</v>
      </c>
      <c r="B63" s="117">
        <v>54.728150751822199</v>
      </c>
      <c r="C63" s="118">
        <v>51.973165899262511</v>
      </c>
      <c r="D63" s="13">
        <v>7.1501684356845882E-2</v>
      </c>
      <c r="E63" s="98">
        <v>2.2873572027116333E-3</v>
      </c>
      <c r="F63" s="14"/>
      <c r="G63" s="14"/>
      <c r="S63" s="11"/>
      <c r="T63" s="11"/>
    </row>
    <row r="64" spans="1:20" x14ac:dyDescent="0.2">
      <c r="A64" s="46" t="str">
        <f t="shared" si="2"/>
        <v>Wasser-Kraftwerk &gt; 10 MW</v>
      </c>
      <c r="B64" s="117">
        <v>2.7822665559437372</v>
      </c>
      <c r="C64" s="118">
        <v>2.6405405277127332</v>
      </c>
      <c r="D64" s="13">
        <v>4.1598892296541325E-3</v>
      </c>
      <c r="E64" s="98">
        <v>6.3144386435451473E-5</v>
      </c>
      <c r="F64" s="14"/>
      <c r="G64" s="14"/>
      <c r="S64" s="11"/>
      <c r="T64" s="11"/>
    </row>
    <row r="65" spans="1:20" x14ac:dyDescent="0.2">
      <c r="A65" s="46" t="str">
        <f t="shared" si="2"/>
        <v>Wind Park onshore</v>
      </c>
      <c r="B65" s="117">
        <v>9.6089530976699535</v>
      </c>
      <c r="C65" s="118">
        <v>8.640335601493371</v>
      </c>
      <c r="D65" s="13">
        <v>2.5930566695806036E-2</v>
      </c>
      <c r="E65" s="98">
        <v>1.4743055807444372E-4</v>
      </c>
      <c r="F65" s="14"/>
      <c r="G65" s="14"/>
      <c r="S65" s="11"/>
      <c r="T65" s="11"/>
    </row>
    <row r="66" spans="1:20" x14ac:dyDescent="0.2">
      <c r="A66" s="46" t="str">
        <f t="shared" ref="A66:A74" si="3">+A20</f>
        <v>Wind Park offshore</v>
      </c>
      <c r="B66" s="117">
        <v>5.161875592898828</v>
      </c>
      <c r="C66" s="118">
        <v>4.5546251987280213</v>
      </c>
      <c r="D66" s="13">
        <v>1.7059898494722722E-2</v>
      </c>
      <c r="E66" s="98">
        <v>6.6020483782885031E-5</v>
      </c>
      <c r="F66" s="14"/>
      <c r="G66" s="14"/>
      <c r="S66" s="11"/>
      <c r="T66" s="11"/>
    </row>
    <row r="67" spans="1:20" x14ac:dyDescent="0.2">
      <c r="A67" s="46" t="str">
        <f t="shared" si="3"/>
        <v>Solar-PV (polykristallin)</v>
      </c>
      <c r="B67" s="117">
        <v>40.254389029945308</v>
      </c>
      <c r="C67" s="118">
        <v>35.973769539855226</v>
      </c>
      <c r="D67" s="13">
        <v>8.1647457341877103E-2</v>
      </c>
      <c r="E67" s="98">
        <v>1.9056512038292703E-3</v>
      </c>
      <c r="F67" s="14"/>
      <c r="G67" s="14"/>
      <c r="S67" s="11"/>
      <c r="T67" s="11"/>
    </row>
    <row r="68" spans="1:20" x14ac:dyDescent="0.2">
      <c r="A68" s="46" t="str">
        <f t="shared" si="3"/>
        <v>Geothermie (ORC)</v>
      </c>
      <c r="B68" s="117">
        <v>88.658478928818724</v>
      </c>
      <c r="C68" s="118">
        <v>84.059977642652285</v>
      </c>
      <c r="D68" s="13">
        <v>0.10006205957379065</v>
      </c>
      <c r="E68" s="98">
        <v>5.9512779734761751E-3</v>
      </c>
      <c r="F68" s="14"/>
      <c r="G68" s="14"/>
      <c r="S68" s="11"/>
      <c r="T68" s="11"/>
    </row>
    <row r="69" spans="1:20" x14ac:dyDescent="0.2">
      <c r="A69" s="46" t="str">
        <f t="shared" si="3"/>
        <v>Deponiegas-GM</v>
      </c>
      <c r="B69" s="117">
        <v>2.6370512597393425</v>
      </c>
      <c r="C69" s="118">
        <v>7.3246345469948362E-4</v>
      </c>
      <c r="D69" s="13">
        <v>3.1962340868934569E-3</v>
      </c>
      <c r="E69" s="98">
        <v>9.5865349065136721E-3</v>
      </c>
      <c r="F69" s="14"/>
      <c r="G69" s="14"/>
      <c r="S69" s="11"/>
      <c r="T69" s="11"/>
    </row>
    <row r="70" spans="1:20" x14ac:dyDescent="0.2">
      <c r="A70" s="46" t="str">
        <f t="shared" si="3"/>
        <v>Klärgas-BHKW</v>
      </c>
      <c r="B70" s="117">
        <v>3.2238088183983731</v>
      </c>
      <c r="C70" s="118">
        <v>6.0099565547466272E-4</v>
      </c>
      <c r="D70" s="13">
        <v>5.7562873903902806E-3</v>
      </c>
      <c r="E70" s="98">
        <v>1.15113931388255E-2</v>
      </c>
      <c r="F70" s="14"/>
      <c r="G70" s="14"/>
      <c r="S70" s="11"/>
      <c r="T70" s="11"/>
    </row>
    <row r="71" spans="1:20" x14ac:dyDescent="0.2">
      <c r="A71" s="46" t="str">
        <f t="shared" si="3"/>
        <v>Biogas-Gülle-BHKW</v>
      </c>
      <c r="B71" s="117">
        <v>50.496674619791257</v>
      </c>
      <c r="C71" s="118">
        <v>35.201318791139144</v>
      </c>
      <c r="D71" s="13">
        <v>0.39255176518914026</v>
      </c>
      <c r="E71" s="98">
        <v>1.2923635015825552E-2</v>
      </c>
      <c r="F71" s="14"/>
      <c r="G71" s="14"/>
      <c r="S71" s="11"/>
      <c r="T71" s="11"/>
    </row>
    <row r="72" spans="1:20" x14ac:dyDescent="0.2">
      <c r="A72" s="46" t="str">
        <f t="shared" si="3"/>
        <v>Biogas-Mais-BHKW</v>
      </c>
      <c r="B72" s="117">
        <v>179.91855258398547</v>
      </c>
      <c r="C72" s="118">
        <v>53.773065174629778</v>
      </c>
      <c r="D72" s="13">
        <v>0.91310864766169553</v>
      </c>
      <c r="E72" s="98">
        <v>0.37228292337472108</v>
      </c>
      <c r="F72" s="14"/>
      <c r="G72" s="14"/>
      <c r="S72" s="11"/>
      <c r="T72" s="11"/>
    </row>
    <row r="73" spans="1:20" x14ac:dyDescent="0.2">
      <c r="A73" s="46" t="str">
        <f t="shared" si="3"/>
        <v>Rapsöl-BHKW</v>
      </c>
      <c r="B73" s="117">
        <v>283.36908570223329</v>
      </c>
      <c r="C73" s="118">
        <v>98.716991707101357</v>
      </c>
      <c r="D73" s="13">
        <v>0.16093117326592551</v>
      </c>
      <c r="E73" s="98">
        <v>0.67841274283567055</v>
      </c>
      <c r="G73" s="14"/>
      <c r="S73" s="11"/>
      <c r="T73" s="11"/>
    </row>
    <row r="74" spans="1:20" ht="13.5" thickBot="1" x14ac:dyDescent="0.25">
      <c r="A74" s="47" t="str">
        <f t="shared" si="3"/>
        <v>(Alt)Holz-Kraftwerk</v>
      </c>
      <c r="B74" s="119">
        <v>17.622800974898514</v>
      </c>
      <c r="C74" s="120">
        <v>12.618896158069729</v>
      </c>
      <c r="D74" s="60">
        <v>3.9986210500783735E-2</v>
      </c>
      <c r="E74" s="99">
        <v>1.4021802416532107E-2</v>
      </c>
      <c r="F74" s="15"/>
      <c r="G74" s="14"/>
      <c r="S74" s="11"/>
      <c r="T74" s="11"/>
    </row>
    <row r="75" spans="1:20" ht="13.5" thickBot="1" x14ac:dyDescent="0.25">
      <c r="G75" s="14"/>
      <c r="S75" s="11"/>
      <c r="T75" s="11"/>
    </row>
    <row r="76" spans="1:20" x14ac:dyDescent="0.2">
      <c r="A76" s="55" t="s">
        <v>49</v>
      </c>
      <c r="B76" s="42"/>
      <c r="C76" s="33" t="s">
        <v>50</v>
      </c>
      <c r="D76" s="34" t="s">
        <v>51</v>
      </c>
      <c r="G76" s="14"/>
      <c r="S76" s="11"/>
      <c r="T76" s="11"/>
    </row>
    <row r="77" spans="1:20" ht="15" thickBot="1" x14ac:dyDescent="0.3">
      <c r="A77" s="45" t="s">
        <v>71</v>
      </c>
      <c r="B77" s="43" t="s">
        <v>52</v>
      </c>
      <c r="C77" s="35" t="s">
        <v>53</v>
      </c>
      <c r="D77" s="36" t="s">
        <v>53</v>
      </c>
    </row>
    <row r="78" spans="1:20" x14ac:dyDescent="0.2">
      <c r="A78" s="49" t="str">
        <f>+A9</f>
        <v>Stromnetz-lokal</v>
      </c>
      <c r="B78" s="56">
        <v>2.5469932215789686</v>
      </c>
      <c r="C78" s="57">
        <v>1.912486166628939</v>
      </c>
      <c r="D78" s="38">
        <v>0.63450705495002957</v>
      </c>
    </row>
    <row r="79" spans="1:20" x14ac:dyDescent="0.2">
      <c r="A79" s="46" t="str">
        <f>+A10</f>
        <v>Strom-KW-Park mix</v>
      </c>
      <c r="B79" s="58">
        <v>2.4708314037965544</v>
      </c>
      <c r="C79" s="13">
        <v>1.8549762809891523</v>
      </c>
      <c r="D79" s="39">
        <v>0.61585512280740218</v>
      </c>
    </row>
    <row r="80" spans="1:20" x14ac:dyDescent="0.2">
      <c r="A80" s="46" t="str">
        <f>+A11</f>
        <v>Import-Steinkohle-Kraftwerk</v>
      </c>
      <c r="B80" s="58">
        <v>2.4589711158500562</v>
      </c>
      <c r="C80" s="13">
        <v>2.4406576278150518</v>
      </c>
      <c r="D80" s="39">
        <v>1.8313488035004814E-2</v>
      </c>
    </row>
    <row r="81" spans="1:4" x14ac:dyDescent="0.2">
      <c r="A81" s="46" t="str">
        <f t="shared" ref="A81:A96" si="4">+A12</f>
        <v>Braunkohle-Kraftwerk</v>
      </c>
      <c r="B81" s="58">
        <v>2.3973957321307098</v>
      </c>
      <c r="C81" s="13">
        <v>2.3968867017286883</v>
      </c>
      <c r="D81" s="39">
        <v>5.0903040202163153E-4</v>
      </c>
    </row>
    <row r="82" spans="1:4" x14ac:dyDescent="0.2">
      <c r="A82" s="46" t="str">
        <f t="shared" si="4"/>
        <v>Erdgas-GuD-Kraftwerk</v>
      </c>
      <c r="B82" s="58">
        <v>1.9028350682433501</v>
      </c>
      <c r="C82" s="13">
        <v>1.8994567478285007</v>
      </c>
      <c r="D82" s="39">
        <v>3.378320414849261E-3</v>
      </c>
    </row>
    <row r="83" spans="1:4" x14ac:dyDescent="0.2">
      <c r="A83" s="46" t="str">
        <f t="shared" si="4"/>
        <v>Erdgas-BHKW 50 kW</v>
      </c>
      <c r="B83" s="58">
        <v>2.0100656238502319</v>
      </c>
      <c r="C83" s="13">
        <v>2.0063826265144242</v>
      </c>
      <c r="D83" s="39">
        <v>3.6829973358076893E-3</v>
      </c>
    </row>
    <row r="84" spans="1:4" x14ac:dyDescent="0.2">
      <c r="A84" s="46" t="str">
        <f t="shared" si="4"/>
        <v>Erdgas-BHKW 500 kW</v>
      </c>
      <c r="B84" s="58">
        <v>1.8934396992588751</v>
      </c>
      <c r="C84" s="13">
        <v>1.8899639531361869</v>
      </c>
      <c r="D84" s="39">
        <v>3.4757461226882264E-3</v>
      </c>
    </row>
    <row r="85" spans="1:4" x14ac:dyDescent="0.2">
      <c r="A85" s="46" t="str">
        <f t="shared" si="4"/>
        <v>Erdgas-GuD-HKW 100 MW</v>
      </c>
      <c r="B85" s="58">
        <v>1.7663755521861064</v>
      </c>
      <c r="C85" s="13">
        <v>1.7633000679285562</v>
      </c>
      <c r="D85" s="39">
        <v>3.0754842575500588E-3</v>
      </c>
    </row>
    <row r="86" spans="1:4" x14ac:dyDescent="0.2">
      <c r="A86" s="46" t="str">
        <f t="shared" si="4"/>
        <v>Atomkraftwerk (AKW)</v>
      </c>
      <c r="B86" s="58">
        <v>3.2915258979568645</v>
      </c>
      <c r="C86" s="13">
        <v>3.2667867614082287</v>
      </c>
      <c r="D86" s="39">
        <v>2.4739136548635916E-2</v>
      </c>
    </row>
    <row r="87" spans="1:4" x14ac:dyDescent="0.2">
      <c r="A87" s="46" t="str">
        <f t="shared" si="4"/>
        <v>Wasser-Kraftwerk &gt; 10 MW</v>
      </c>
      <c r="B87" s="58">
        <v>1.0065774864056671</v>
      </c>
      <c r="C87" s="13">
        <v>5.9598991427012747E-3</v>
      </c>
      <c r="D87" s="39">
        <v>1.0006175872629657</v>
      </c>
    </row>
    <row r="88" spans="1:4" x14ac:dyDescent="0.2">
      <c r="A88" s="46" t="str">
        <f t="shared" si="4"/>
        <v>Wind Park onshore</v>
      </c>
      <c r="B88" s="58">
        <v>1.0274765254681113</v>
      </c>
      <c r="C88" s="13">
        <v>2.3346625923212835E-2</v>
      </c>
      <c r="D88" s="39">
        <v>1.0041298995448984</v>
      </c>
    </row>
    <row r="89" spans="1:4" x14ac:dyDescent="0.2">
      <c r="A89" s="46" t="str">
        <f t="shared" si="4"/>
        <v>Wind Park offshore</v>
      </c>
      <c r="B89" s="58">
        <v>1.0166339237595283</v>
      </c>
      <c r="C89" s="13">
        <v>1.3961604690609272E-2</v>
      </c>
      <c r="D89" s="39">
        <v>1.0026723190689191</v>
      </c>
    </row>
    <row r="90" spans="1:4" x14ac:dyDescent="0.2">
      <c r="A90" s="46" t="str">
        <f t="shared" si="4"/>
        <v>Solar-PV (polykristallin)</v>
      </c>
      <c r="B90" s="58">
        <v>1.1630329168074891</v>
      </c>
      <c r="C90" s="13">
        <v>0.13011212186542878</v>
      </c>
      <c r="D90" s="39">
        <v>1.0329207949420605</v>
      </c>
    </row>
    <row r="91" spans="1:4" x14ac:dyDescent="0.2">
      <c r="A91" s="46" t="str">
        <f t="shared" si="4"/>
        <v>Geothermie (ORC)</v>
      </c>
      <c r="B91" s="58">
        <v>1.3871291745652086</v>
      </c>
      <c r="C91" s="13">
        <v>0.29259552454621918</v>
      </c>
      <c r="D91" s="39">
        <v>1.0945336500189895</v>
      </c>
    </row>
    <row r="92" spans="1:4" x14ac:dyDescent="0.2">
      <c r="A92" s="46" t="str">
        <f t="shared" si="4"/>
        <v>Deponiegas-GM</v>
      </c>
      <c r="B92" s="58">
        <v>2.7027034139286501</v>
      </c>
      <c r="C92" s="13">
        <v>7.0577791519306276E-7</v>
      </c>
      <c r="D92" s="39">
        <v>2.7027027081507353</v>
      </c>
    </row>
    <row r="93" spans="1:4" x14ac:dyDescent="0.2">
      <c r="A93" s="46" t="str">
        <f t="shared" si="4"/>
        <v>Klärgas-BHKW</v>
      </c>
      <c r="B93" s="58">
        <v>1.9230775066469199</v>
      </c>
      <c r="C93" s="13">
        <v>5.7909981635672407E-7</v>
      </c>
      <c r="D93" s="39">
        <v>1.9230769275471034</v>
      </c>
    </row>
    <row r="94" spans="1:4" x14ac:dyDescent="0.2">
      <c r="A94" s="46" t="str">
        <f t="shared" si="4"/>
        <v>Biogas-Gülle-BHKW</v>
      </c>
      <c r="B94" s="58">
        <v>2.6898277408605944</v>
      </c>
      <c r="C94" s="13">
        <v>0.11946981705364723</v>
      </c>
      <c r="D94" s="39">
        <v>2.5703579238069474</v>
      </c>
    </row>
    <row r="95" spans="1:4" x14ac:dyDescent="0.2">
      <c r="A95" s="46" t="str">
        <f t="shared" si="4"/>
        <v>Biogas-Mais-BHKW</v>
      </c>
      <c r="B95" s="58">
        <v>2.8559397722016246</v>
      </c>
      <c r="C95" s="13">
        <v>0.2053983804242471</v>
      </c>
      <c r="D95" s="39">
        <v>2.6505413917773772</v>
      </c>
    </row>
    <row r="96" spans="1:4" x14ac:dyDescent="0.2">
      <c r="A96" s="46" t="str">
        <f t="shared" si="4"/>
        <v>Rapsöl-BHKW</v>
      </c>
      <c r="B96" s="58">
        <v>2.0264030670139674</v>
      </c>
      <c r="C96" s="13">
        <v>0.42252697034314146</v>
      </c>
      <c r="D96" s="39">
        <v>1.6038760966708263</v>
      </c>
    </row>
    <row r="97" spans="1:9" ht="13.5" thickBot="1" x14ac:dyDescent="0.25">
      <c r="A97" s="47" t="str">
        <f t="shared" ref="A97" si="5">+A28</f>
        <v>(Alt)Holz-Kraftwerk</v>
      </c>
      <c r="B97" s="59">
        <v>3.4561442665182907</v>
      </c>
      <c r="C97" s="60">
        <v>4.0557444245966585E-2</v>
      </c>
      <c r="D97" s="41">
        <v>3.4155868222723242</v>
      </c>
    </row>
    <row r="98" spans="1:9" ht="13.5" thickBot="1" x14ac:dyDescent="0.25"/>
    <row r="99" spans="1:9" x14ac:dyDescent="0.2">
      <c r="A99" s="63" t="s">
        <v>54</v>
      </c>
      <c r="B99" s="61"/>
    </row>
    <row r="100" spans="1:9" ht="13.5" thickBot="1" x14ac:dyDescent="0.25">
      <c r="A100" s="45" t="s">
        <v>55</v>
      </c>
      <c r="B100" s="62" t="s">
        <v>72</v>
      </c>
      <c r="D100" s="14"/>
      <c r="E100" s="14"/>
      <c r="F100" s="14"/>
    </row>
    <row r="101" spans="1:9" x14ac:dyDescent="0.2">
      <c r="A101" s="49" t="str">
        <f>+A9</f>
        <v>Stromnetz-lokal</v>
      </c>
      <c r="B101" s="69">
        <v>3.9652241641852576E-2</v>
      </c>
    </row>
    <row r="102" spans="1:9" x14ac:dyDescent="0.2">
      <c r="A102" s="46" t="str">
        <f>+A10</f>
        <v>Strom-KW-Park mix</v>
      </c>
      <c r="B102" s="64">
        <v>2.5675829440149893E-2</v>
      </c>
      <c r="G102" s="14"/>
      <c r="H102" s="14"/>
      <c r="I102" s="14"/>
    </row>
    <row r="103" spans="1:9" x14ac:dyDescent="0.2">
      <c r="A103" s="46" t="str">
        <f>+A11</f>
        <v>Import-Steinkohle-Kraftwerk</v>
      </c>
      <c r="B103" s="64">
        <v>5.2148212887587143E-4</v>
      </c>
    </row>
    <row r="104" spans="1:9" x14ac:dyDescent="0.2">
      <c r="A104" s="46" t="str">
        <f>+A12</f>
        <v>Braunkohle-Kraftwerk</v>
      </c>
      <c r="B104" s="64">
        <v>3.9462864149285873E-4</v>
      </c>
    </row>
    <row r="105" spans="1:9" x14ac:dyDescent="0.2">
      <c r="A105" s="46" t="str">
        <f t="shared" ref="A105:A111" si="6">+A13</f>
        <v>Erdgas-GuD-Kraftwerk</v>
      </c>
      <c r="B105" s="64">
        <v>7.8307359042353324E-5</v>
      </c>
    </row>
    <row r="106" spans="1:9" x14ac:dyDescent="0.2">
      <c r="A106" s="46" t="str">
        <f t="shared" si="6"/>
        <v>Erdgas-BHKW 50 kW</v>
      </c>
      <c r="B106" s="64">
        <v>7.4474843977285552E-5</v>
      </c>
    </row>
    <row r="107" spans="1:9" x14ac:dyDescent="0.2">
      <c r="A107" s="46" t="str">
        <f t="shared" si="6"/>
        <v>Erdgas-BHKW 500 kW</v>
      </c>
      <c r="B107" s="64">
        <v>7.0804413370125491E-5</v>
      </c>
    </row>
    <row r="108" spans="1:9" x14ac:dyDescent="0.2">
      <c r="A108" s="46" t="str">
        <f t="shared" si="6"/>
        <v>Erdgas-GuD-HKW 100 MW</v>
      </c>
      <c r="B108" s="64">
        <v>6.9916391042378504E-5</v>
      </c>
    </row>
    <row r="109" spans="1:9" x14ac:dyDescent="0.2">
      <c r="A109" s="46" t="str">
        <f t="shared" si="6"/>
        <v>Atomkraftwerk (AKW)</v>
      </c>
      <c r="B109" s="64">
        <v>9.6928865401245943E-4</v>
      </c>
    </row>
    <row r="110" spans="1:9" x14ac:dyDescent="0.2">
      <c r="A110" s="46" t="str">
        <f t="shared" si="6"/>
        <v>Wasser-Kraftwerk &gt; 10 MW</v>
      </c>
      <c r="B110" s="64">
        <v>3.491346321456769E-3</v>
      </c>
    </row>
    <row r="111" spans="1:9" x14ac:dyDescent="0.2">
      <c r="A111" s="46" t="str">
        <f t="shared" si="6"/>
        <v>Wind Park onshore</v>
      </c>
      <c r="B111" s="64">
        <v>8.0332718358710705E-4</v>
      </c>
    </row>
    <row r="112" spans="1:9" x14ac:dyDescent="0.2">
      <c r="A112" s="46" t="str">
        <f t="shared" ref="A112:A120" si="7">+A20</f>
        <v>Wind Park offshore</v>
      </c>
      <c r="B112" s="64">
        <v>1.5393782492779302E-5</v>
      </c>
    </row>
    <row r="113" spans="1:2" x14ac:dyDescent="0.2">
      <c r="A113" s="46" t="str">
        <f t="shared" si="7"/>
        <v>Solar-PV (polykristallin)</v>
      </c>
      <c r="B113" s="64">
        <v>9.2461254448573463E-3</v>
      </c>
    </row>
    <row r="114" spans="1:2" x14ac:dyDescent="0.2">
      <c r="A114" s="46" t="str">
        <f t="shared" si="7"/>
        <v>Geothermie (ORC)</v>
      </c>
      <c r="B114" s="64">
        <v>4.0104093469345101E-3</v>
      </c>
    </row>
    <row r="115" spans="1:2" x14ac:dyDescent="0.2">
      <c r="A115" s="46" t="str">
        <f t="shared" si="7"/>
        <v>Deponiegas-GM</v>
      </c>
      <c r="B115" s="64">
        <v>6.4288412932759158E-6</v>
      </c>
    </row>
    <row r="116" spans="1:2" x14ac:dyDescent="0.2">
      <c r="A116" s="46" t="str">
        <f t="shared" si="7"/>
        <v>Klärgas-BHKW</v>
      </c>
      <c r="B116" s="64">
        <v>1.3285935713160506E-5</v>
      </c>
    </row>
    <row r="117" spans="1:2" x14ac:dyDescent="0.2">
      <c r="A117" s="46" t="str">
        <f t="shared" si="7"/>
        <v>Biogas-Gülle-BHKW</v>
      </c>
      <c r="B117" s="64">
        <v>2.9354929274044779E-3</v>
      </c>
    </row>
    <row r="118" spans="1:2" x14ac:dyDescent="0.2">
      <c r="A118" s="46" t="str">
        <f t="shared" si="7"/>
        <v>Biogas-Mais-BHKW</v>
      </c>
      <c r="B118" s="64">
        <v>0.45010610665769268</v>
      </c>
    </row>
    <row r="119" spans="1:2" x14ac:dyDescent="0.2">
      <c r="A119" s="46" t="str">
        <f t="shared" si="7"/>
        <v>Rapsöl-BHKW</v>
      </c>
      <c r="B119" s="64">
        <v>0.76057838388060584</v>
      </c>
    </row>
    <row r="120" spans="1:2" ht="13.5" thickBot="1" x14ac:dyDescent="0.25">
      <c r="A120" s="47" t="str">
        <f t="shared" si="7"/>
        <v>(Alt)Holz-Kraftwerk</v>
      </c>
      <c r="B120" s="65">
        <v>1.2787252888961248E-3</v>
      </c>
    </row>
    <row r="128" spans="1:2" ht="17.25" x14ac:dyDescent="0.25">
      <c r="A128" s="6"/>
    </row>
    <row r="129" spans="1:2" ht="17.25" x14ac:dyDescent="0.25">
      <c r="A129" s="6"/>
    </row>
    <row r="130" spans="1:2" ht="17.25" x14ac:dyDescent="0.25">
      <c r="A130" s="6"/>
    </row>
    <row r="131" spans="1:2" ht="17.25" x14ac:dyDescent="0.25">
      <c r="A131" s="6"/>
    </row>
    <row r="132" spans="1:2" x14ac:dyDescent="0.2">
      <c r="B132" s="11"/>
    </row>
    <row r="133" spans="1:2" x14ac:dyDescent="0.2">
      <c r="B133" s="11"/>
    </row>
    <row r="134" spans="1:2" x14ac:dyDescent="0.2">
      <c r="B134" s="11"/>
    </row>
    <row r="135" spans="1:2" x14ac:dyDescent="0.2">
      <c r="B135" s="11"/>
    </row>
    <row r="136" spans="1:2" x14ac:dyDescent="0.2">
      <c r="B136" s="11"/>
    </row>
    <row r="137" spans="1:2" x14ac:dyDescent="0.2">
      <c r="B137" s="11"/>
    </row>
    <row r="138" spans="1:2" x14ac:dyDescent="0.2">
      <c r="B138" s="11"/>
    </row>
    <row r="139" spans="1:2" x14ac:dyDescent="0.2">
      <c r="B139" s="11"/>
    </row>
    <row r="140" spans="1:2" x14ac:dyDescent="0.2">
      <c r="B140" s="11"/>
    </row>
    <row r="141" spans="1:2" x14ac:dyDescent="0.2">
      <c r="B141" s="11"/>
    </row>
    <row r="142" spans="1:2" x14ac:dyDescent="0.2">
      <c r="B142" s="11"/>
    </row>
    <row r="143" spans="1:2" x14ac:dyDescent="0.2">
      <c r="B143" s="11"/>
    </row>
    <row r="144" spans="1:2" x14ac:dyDescent="0.2">
      <c r="B144" s="11"/>
    </row>
    <row r="145" spans="2:2" x14ac:dyDescent="0.2">
      <c r="B145" s="11"/>
    </row>
    <row r="146" spans="2:2" x14ac:dyDescent="0.2">
      <c r="B146" s="11"/>
    </row>
  </sheetData>
  <mergeCells count="25">
    <mergeCell ref="B13:G13"/>
    <mergeCell ref="B14:G14"/>
    <mergeCell ref="B15:G15"/>
    <mergeCell ref="B16:G16"/>
    <mergeCell ref="B3:G3"/>
    <mergeCell ref="B4:G4"/>
    <mergeCell ref="B5:G5"/>
    <mergeCell ref="B6:G6"/>
    <mergeCell ref="B8:G8"/>
    <mergeCell ref="B9:G9"/>
    <mergeCell ref="B10:G10"/>
    <mergeCell ref="B11:G11"/>
    <mergeCell ref="B12:G12"/>
    <mergeCell ref="B28:G28"/>
    <mergeCell ref="B23:G23"/>
    <mergeCell ref="B24:G24"/>
    <mergeCell ref="B25:G25"/>
    <mergeCell ref="B26:G26"/>
    <mergeCell ref="B20:G20"/>
    <mergeCell ref="B21:G21"/>
    <mergeCell ref="B22:G22"/>
    <mergeCell ref="B27:G27"/>
    <mergeCell ref="B17:G17"/>
    <mergeCell ref="B18:G18"/>
    <mergeCell ref="B19:G19"/>
  </mergeCells>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Einführung</vt:lpstr>
      <vt:lpstr>Information zu den Daten</vt:lpstr>
      <vt:lpstr>Hinweis zu KEA-KEV</vt:lpstr>
      <vt:lpstr>weitere Hinweise</vt:lpstr>
      <vt:lpstr>handy_figures</vt:lpstr>
      <vt:lpstr>Heizen (en) 2015</vt:lpstr>
      <vt:lpstr>Wärme-end 2015</vt:lpstr>
      <vt:lpstr>Strom DE 2010-2019</vt:lpstr>
      <vt:lpstr>Strom DE 2015</vt:lpstr>
      <vt:lpstr>Pkw DE Benzin-Diesel 2015</vt:lpstr>
      <vt:lpstr>Baustoffe 2015</vt:lpstr>
      <vt:lpstr>Ernährung 2015</vt:lpstr>
      <vt:lpstr>Kunststoffe 2015</vt:lpstr>
      <vt:lpstr>Metalle 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R. Fritsche</dc:creator>
  <cp:lastModifiedBy>Uwe R. Fritsche</cp:lastModifiedBy>
  <dcterms:created xsi:type="dcterms:W3CDTF">2008-03-27T15:01:15Z</dcterms:created>
  <dcterms:modified xsi:type="dcterms:W3CDTF">2021-07-23T07:47:35Z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-2110842114</vt:i4>
  </property>
  <property fmtid="{D5CDD505-2E9C-101B-9397-08002B2CF9AE}" pid="3" name="_NewReviewCycle">
    <vt:lpwstr/>
  </property>
  <property fmtid="{D5CDD505-2E9C-101B-9397-08002B2CF9AE}" pid="4" name="_EmailSubject">
    <vt:lpwstr>GEMIS-results</vt:lpwstr>
  </property>
  <property fmtid="{D5CDD505-2E9C-101B-9397-08002B2CF9AE}" pid="5" name="_AuthorEmail">
    <vt:lpwstr>U.Fritsche@oeko.de</vt:lpwstr>
  </property>
  <property fmtid="{D5CDD505-2E9C-101B-9397-08002B2CF9AE}" pid="6" name="_AuthorEmailDisplayName">
    <vt:lpwstr>Uwe R. Fritsche</vt:lpwstr>
  </property>
  <property fmtid="{D5CDD505-2E9C-101B-9397-08002B2CF9AE}" pid="7" name="_ReviewingToolsShownOnce">
    <vt:lpwstr/>
  </property>
</Properties>
</file>